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8490" windowHeight="11020" tabRatio="906"/>
  </bookViews>
  <sheets>
    <sheet name="補助対象経費の内訳入力シート" sheetId="7" r:id="rId1"/>
    <sheet name="補助対象経費の内訳入力例" sheetId="1" r:id="rId2"/>
  </sheets>
  <definedNames>
    <definedName name="_xlnm.Print_Area" localSheetId="1">補助対象経費の内訳入力例!$A$1:$S$31</definedName>
    <definedName name="_xlnm.Print_Area" localSheetId="0">補助対象経費の内訳入力シート!$A$1:$S$33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<sst xmlns="http://schemas.openxmlformats.org/spreadsheetml/2006/main" xmlns:r="http://schemas.openxmlformats.org/officeDocument/2006/relationships" count="58" uniqueCount="58">
  <si>
    <t>▲▲社　冷凍・冷蔵庫</t>
    <rPh sb="2" eb="3">
      <t>シャ</t>
    </rPh>
    <rPh sb="4" eb="6">
      <t>レイトウ</t>
    </rPh>
    <rPh sb="7" eb="9">
      <t>レイゾウ</t>
    </rPh>
    <rPh sb="9" eb="10">
      <t>コ</t>
    </rPh>
    <phoneticPr fontId="1"/>
  </si>
  <si>
    <t>見積書例　設備２</t>
    <rPh sb="0" eb="3">
      <t>ミツモリショ</t>
    </rPh>
    <rPh sb="3" eb="4">
      <t>レイ</t>
    </rPh>
    <rPh sb="5" eb="7">
      <t>セツビ</t>
    </rPh>
    <phoneticPr fontId="1"/>
  </si>
  <si>
    <t>設置工事費</t>
    <rPh sb="0" eb="2">
      <t>セッチ</t>
    </rPh>
    <rPh sb="2" eb="5">
      <t>コウジヒ</t>
    </rPh>
    <phoneticPr fontId="1"/>
  </si>
  <si>
    <t>数量</t>
    <rPh sb="0" eb="2">
      <t>スウリョウ</t>
    </rPh>
    <phoneticPr fontId="1"/>
  </si>
  <si>
    <t>タブ選択すること</t>
    <rPh sb="2" eb="4">
      <t>センタク</t>
    </rPh>
    <phoneticPr fontId="1"/>
  </si>
  <si>
    <t>単価</t>
    <rPh sb="0" eb="2">
      <t>タンカ</t>
    </rPh>
    <phoneticPr fontId="1"/>
  </si>
  <si>
    <t>撤去費</t>
    <rPh sb="0" eb="3">
      <t>テッキョヒ</t>
    </rPh>
    <phoneticPr fontId="1"/>
  </si>
  <si>
    <t>備考</t>
    <rPh sb="0" eb="2">
      <t>ビコウ</t>
    </rPh>
    <phoneticPr fontId="1"/>
  </si>
  <si>
    <r>
      <t>単位：円（</t>
    </r>
    <r>
      <rPr>
        <sz val="18"/>
        <color rgb="FFFF0000"/>
        <rFont val="游ゴシック"/>
      </rPr>
      <t>税抜</t>
    </r>
    <r>
      <rPr>
        <sz val="18"/>
        <color theme="1"/>
        <rFont val="游ゴシック"/>
      </rPr>
      <t>）</t>
    </r>
    <rPh sb="0" eb="2">
      <t>タンイ</t>
    </rPh>
    <rPh sb="3" eb="4">
      <t>エン</t>
    </rPh>
    <rPh sb="5" eb="6">
      <t>ゼイ</t>
    </rPh>
    <rPh sb="6" eb="7">
      <t>ヌ</t>
    </rPh>
    <phoneticPr fontId="1"/>
  </si>
  <si>
    <t>金額</t>
    <rPh sb="0" eb="2">
      <t>キンガク</t>
    </rPh>
    <phoneticPr fontId="1"/>
  </si>
  <si>
    <t>単位</t>
    <rPh sb="0" eb="2">
      <t>タンイ</t>
    </rPh>
    <phoneticPr fontId="1"/>
  </si>
  <si>
    <t>（1,000円未満の端数は切り捨て）</t>
    <rPh sb="6" eb="7">
      <t>エン</t>
    </rPh>
    <rPh sb="7" eb="9">
      <t>ミマン</t>
    </rPh>
    <rPh sb="10" eb="12">
      <t>ハスウ</t>
    </rPh>
    <rPh sb="13" eb="14">
      <t>キ</t>
    </rPh>
    <rPh sb="15" eb="16">
      <t>ス</t>
    </rPh>
    <phoneticPr fontId="1"/>
  </si>
  <si>
    <t>台</t>
    <rPh sb="0" eb="1">
      <t>ダイ</t>
    </rPh>
    <phoneticPr fontId="1"/>
  </si>
  <si>
    <t>取付工事（室内機）</t>
    <rPh sb="0" eb="4">
      <t>トリツケコウジ</t>
    </rPh>
    <rPh sb="5" eb="8">
      <t>シツナイキ</t>
    </rPh>
    <phoneticPr fontId="1"/>
  </si>
  <si>
    <r>
      <t>ＬＥＤ照明設備の場合は，</t>
    </r>
    <r>
      <rPr>
        <b/>
        <sz val="12"/>
        <color rgb="FFFF0000"/>
        <rFont val="游ゴシック"/>
      </rPr>
      <t>「電球＋照明機器本体＋設置工事費」</t>
    </r>
    <r>
      <rPr>
        <b/>
        <sz val="12"/>
        <color theme="1"/>
        <rFont val="游ゴシック"/>
      </rPr>
      <t>の費用を</t>
    </r>
    <rPh sb="3" eb="5">
      <t>ショウメイ</t>
    </rPh>
    <rPh sb="5" eb="7">
      <t>セツビ</t>
    </rPh>
    <rPh sb="8" eb="10">
      <t>バアイ</t>
    </rPh>
    <rPh sb="13" eb="15">
      <t>デンキュウ</t>
    </rPh>
    <rPh sb="16" eb="18">
      <t>ショウメイ</t>
    </rPh>
    <rPh sb="18" eb="20">
      <t>キキ</t>
    </rPh>
    <rPh sb="20" eb="22">
      <t>ホンタイ</t>
    </rPh>
    <rPh sb="23" eb="25">
      <t>セッチ</t>
    </rPh>
    <rPh sb="25" eb="28">
      <t>コウジヒ</t>
    </rPh>
    <rPh sb="30" eb="32">
      <t>ヒヨウ</t>
    </rPh>
    <phoneticPr fontId="1"/>
  </si>
  <si>
    <t>処分費</t>
    <rPh sb="0" eb="3">
      <t>ショブンヒ</t>
    </rPh>
    <phoneticPr fontId="1"/>
  </si>
  <si>
    <t>サービス</t>
  </si>
  <si>
    <t>取付工事</t>
    <rPh sb="0" eb="2">
      <t>トリツケ</t>
    </rPh>
    <rPh sb="2" eb="4">
      <t>コウジ</t>
    </rPh>
    <phoneticPr fontId="1"/>
  </si>
  <si>
    <t>補助対象経費合計</t>
    <rPh sb="0" eb="2">
      <t>ホジョ</t>
    </rPh>
    <rPh sb="2" eb="4">
      <t>タイショウ</t>
    </rPh>
    <rPh sb="4" eb="6">
      <t>ケイヒ</t>
    </rPh>
    <rPh sb="6" eb="8">
      <t>ゴウケイ</t>
    </rPh>
    <phoneticPr fontId="1"/>
  </si>
  <si>
    <t>撤去費</t>
    <rPh sb="0" eb="2">
      <t>テッキョ</t>
    </rPh>
    <rPh sb="2" eb="3">
      <t>ヒ</t>
    </rPh>
    <phoneticPr fontId="1"/>
  </si>
  <si>
    <t>LED照明設備</t>
    <rPh sb="3" eb="5">
      <t>ショウメイ</t>
    </rPh>
    <rPh sb="5" eb="7">
      <t>セツビ</t>
    </rPh>
    <phoneticPr fontId="1"/>
  </si>
  <si>
    <t>入力すること</t>
    <rPh sb="0" eb="2">
      <t>ニュウリョク</t>
    </rPh>
    <phoneticPr fontId="1"/>
  </si>
  <si>
    <t>見積書　設備３</t>
    <rPh sb="0" eb="3">
      <t>ミツモリショ</t>
    </rPh>
    <rPh sb="4" eb="6">
      <t>セツビ</t>
    </rPh>
    <phoneticPr fontId="1"/>
  </si>
  <si>
    <t>式</t>
    <rPh sb="0" eb="1">
      <t>シキ</t>
    </rPh>
    <phoneticPr fontId="1"/>
  </si>
  <si>
    <t>運搬費</t>
    <rPh sb="0" eb="3">
      <t>ウンパンヒ</t>
    </rPh>
    <phoneticPr fontId="1"/>
  </si>
  <si>
    <t>取付工事（室外機）</t>
    <rPh sb="0" eb="4">
      <t>トリツケコウジ</t>
    </rPh>
    <rPh sb="5" eb="8">
      <t>シツガイキ</t>
    </rPh>
    <phoneticPr fontId="1"/>
  </si>
  <si>
    <t>項目</t>
    <rPh sb="0" eb="2">
      <t>コウモク</t>
    </rPh>
    <phoneticPr fontId="1"/>
  </si>
  <si>
    <t>設備・機器費</t>
    <rPh sb="0" eb="2">
      <t>セツビ</t>
    </rPh>
    <rPh sb="3" eb="5">
      <t>キキ</t>
    </rPh>
    <rPh sb="5" eb="6">
      <t>ヒ</t>
    </rPh>
    <phoneticPr fontId="1"/>
  </si>
  <si>
    <t>家電リサイクル費</t>
    <rPh sb="0" eb="2">
      <t>カデン</t>
    </rPh>
    <rPh sb="7" eb="8">
      <t>ヒ</t>
    </rPh>
    <phoneticPr fontId="1"/>
  </si>
  <si>
    <t>フロンガス破壊処分費</t>
    <rPh sb="5" eb="7">
      <t>ハカイ</t>
    </rPh>
    <rPh sb="7" eb="10">
      <t>ショブンヒ</t>
    </rPh>
    <phoneticPr fontId="1"/>
  </si>
  <si>
    <t>搬入，据付費</t>
    <rPh sb="0" eb="2">
      <t>ハンニュウ</t>
    </rPh>
    <rPh sb="3" eb="4">
      <t>ス</t>
    </rPh>
    <rPh sb="4" eb="5">
      <t>ツ</t>
    </rPh>
    <rPh sb="5" eb="6">
      <t>ヒ</t>
    </rPh>
    <phoneticPr fontId="1"/>
  </si>
  <si>
    <t>■■社　ＬＥＤ照明設備</t>
    <rPh sb="2" eb="3">
      <t>シャ</t>
    </rPh>
    <rPh sb="7" eb="9">
      <t>ショウメイ</t>
    </rPh>
    <rPh sb="9" eb="11">
      <t>セツビ</t>
    </rPh>
    <phoneticPr fontId="1"/>
  </si>
  <si>
    <t>補助金額</t>
    <rPh sb="0" eb="3">
      <t>ホジョキン</t>
    </rPh>
    <rPh sb="3" eb="4">
      <t>ガク</t>
    </rPh>
    <phoneticPr fontId="1"/>
  </si>
  <si>
    <t>取付工事</t>
    <rPh sb="0" eb="2">
      <t>トリツ</t>
    </rPh>
    <rPh sb="2" eb="4">
      <t>コウジ</t>
    </rPh>
    <phoneticPr fontId="1"/>
  </si>
  <si>
    <t>設備・機器の種類</t>
    <rPh sb="0" eb="2">
      <t>セツビ</t>
    </rPh>
    <rPh sb="3" eb="5">
      <t>キキ</t>
    </rPh>
    <rPh sb="6" eb="8">
      <t>シュルイ</t>
    </rPh>
    <phoneticPr fontId="1"/>
  </si>
  <si>
    <t>補助対象</t>
    <rPh sb="0" eb="2">
      <t>ホジョ</t>
    </rPh>
    <rPh sb="2" eb="4">
      <t>タイショウ</t>
    </rPh>
    <phoneticPr fontId="1"/>
  </si>
  <si>
    <t>補助対象外</t>
    <rPh sb="0" eb="2">
      <t>ホジョ</t>
    </rPh>
    <rPh sb="2" eb="5">
      <t>タイショウガイ</t>
    </rPh>
    <phoneticPr fontId="1"/>
  </si>
  <si>
    <t>見積項目</t>
    <rPh sb="0" eb="2">
      <t>ミツモリ</t>
    </rPh>
    <rPh sb="2" eb="4">
      <t>コウモク</t>
    </rPh>
    <phoneticPr fontId="1"/>
  </si>
  <si>
    <t>緑色セル</t>
    <rPh sb="0" eb="1">
      <t>ミドリ</t>
    </rPh>
    <rPh sb="1" eb="2">
      <t>イロ</t>
    </rPh>
    <phoneticPr fontId="1"/>
  </si>
  <si>
    <t>見積書例　設備１</t>
    <rPh sb="0" eb="3">
      <t>ミツモリショ</t>
    </rPh>
    <rPh sb="3" eb="4">
      <t>レイ</t>
    </rPh>
    <rPh sb="5" eb="7">
      <t>セツビ</t>
    </rPh>
    <phoneticPr fontId="1"/>
  </si>
  <si>
    <t>「設備・機器費」に計上してください。</t>
    <rPh sb="1" eb="3">
      <t>セツビ</t>
    </rPh>
    <rPh sb="4" eb="6">
      <t>キキ</t>
    </rPh>
    <rPh sb="6" eb="7">
      <t>ヒ</t>
    </rPh>
    <rPh sb="9" eb="11">
      <t>ケイジョウ</t>
    </rPh>
    <phoneticPr fontId="1"/>
  </si>
  <si>
    <t>補助対象経費に３分の１を乗じて得た額</t>
    <rPh sb="0" eb="2">
      <t>ホジョ</t>
    </rPh>
    <rPh sb="2" eb="4">
      <t>タイショウ</t>
    </rPh>
    <rPh sb="4" eb="6">
      <t>ケイヒ</t>
    </rPh>
    <rPh sb="8" eb="9">
      <t>ブン</t>
    </rPh>
    <rPh sb="12" eb="13">
      <t>ジョウ</t>
    </rPh>
    <rPh sb="15" eb="16">
      <t>エ</t>
    </rPh>
    <rPh sb="17" eb="18">
      <t>ガク</t>
    </rPh>
    <phoneticPr fontId="1"/>
  </si>
  <si>
    <t>見積書例　設備３</t>
    <rPh sb="0" eb="3">
      <t>ミツモリショ</t>
    </rPh>
    <rPh sb="3" eb="4">
      <t>レイ</t>
    </rPh>
    <rPh sb="5" eb="7">
      <t>セツビ</t>
    </rPh>
    <phoneticPr fontId="1"/>
  </si>
  <si>
    <t>補助対象経費小計</t>
    <rPh sb="0" eb="2">
      <t>ホジョ</t>
    </rPh>
    <rPh sb="2" eb="4">
      <t>タイショウ</t>
    </rPh>
    <rPh sb="4" eb="6">
      <t>ケイヒ</t>
    </rPh>
    <rPh sb="6" eb="8">
      <t>ショウケイ</t>
    </rPh>
    <phoneticPr fontId="1"/>
  </si>
  <si>
    <t>搬入，据付費</t>
    <rPh sb="0" eb="2">
      <t>ハンニュウ</t>
    </rPh>
    <rPh sb="3" eb="5">
      <t>スエツケ</t>
    </rPh>
    <rPh sb="5" eb="6">
      <t>ヒ</t>
    </rPh>
    <phoneticPr fontId="1"/>
  </si>
  <si>
    <t>黄色セル</t>
    <rPh sb="0" eb="2">
      <t>キイロ</t>
    </rPh>
    <phoneticPr fontId="1"/>
  </si>
  <si>
    <t>オレンジ色セル</t>
    <rPh sb="4" eb="5">
      <t>イロ</t>
    </rPh>
    <phoneticPr fontId="1"/>
  </si>
  <si>
    <t>計算式あり</t>
    <rPh sb="0" eb="3">
      <t>ケイサンシキ</t>
    </rPh>
    <phoneticPr fontId="1"/>
  </si>
  <si>
    <t>冷凍・冷蔵庫</t>
    <rPh sb="0" eb="2">
      <t>レイトウ</t>
    </rPh>
    <rPh sb="3" eb="6">
      <t>レイゾウコ</t>
    </rPh>
    <phoneticPr fontId="1"/>
  </si>
  <si>
    <r>
      <t>　　　　　社　</t>
    </r>
    <r>
      <rPr>
        <sz val="11"/>
        <color auto="1"/>
        <rFont val="游ゴシック"/>
      </rPr>
      <t>冷凍・冷蔵庫</t>
    </r>
    <rPh sb="5" eb="6">
      <t>シャ</t>
    </rPh>
    <rPh sb="7" eb="9">
      <t>レイトウ</t>
    </rPh>
    <rPh sb="10" eb="13">
      <t>レイゾウコ</t>
    </rPh>
    <phoneticPr fontId="1"/>
  </si>
  <si>
    <t>　　　　　社　LED照明設備</t>
    <rPh sb="5" eb="6">
      <t>シャ</t>
    </rPh>
    <rPh sb="10" eb="12">
      <t>ショウメイ</t>
    </rPh>
    <rPh sb="12" eb="14">
      <t>セツビ</t>
    </rPh>
    <phoneticPr fontId="1"/>
  </si>
  <si>
    <t>空調機器</t>
    <rPh sb="0" eb="2">
      <t>クウチョウ</t>
    </rPh>
    <rPh sb="2" eb="4">
      <t>キキ</t>
    </rPh>
    <phoneticPr fontId="1"/>
  </si>
  <si>
    <t>　　　　　社　空調機器</t>
    <rPh sb="5" eb="6">
      <t>シャ</t>
    </rPh>
    <rPh sb="7" eb="9">
      <t>クウチョウ</t>
    </rPh>
    <rPh sb="9" eb="11">
      <t>キキ</t>
    </rPh>
    <phoneticPr fontId="1"/>
  </si>
  <si>
    <t>●●社　空調機器</t>
    <rPh sb="2" eb="3">
      <t>シャ</t>
    </rPh>
    <rPh sb="4" eb="6">
      <t>クウチョウ</t>
    </rPh>
    <rPh sb="6" eb="8">
      <t>キキ</t>
    </rPh>
    <phoneticPr fontId="1"/>
  </si>
  <si>
    <t>補助対象経費の内訳入力シート</t>
    <rPh sb="0" eb="2">
      <t>ホジョ</t>
    </rPh>
    <rPh sb="2" eb="4">
      <t>タイショウ</t>
    </rPh>
    <rPh sb="4" eb="6">
      <t>ケイヒ</t>
    </rPh>
    <rPh sb="7" eb="9">
      <t>ウチワケ</t>
    </rPh>
    <rPh sb="9" eb="11">
      <t>ニュウリョク</t>
    </rPh>
    <phoneticPr fontId="1"/>
  </si>
  <si>
    <t>見積書　設備１</t>
    <rPh sb="0" eb="3">
      <t>ミツモリショ</t>
    </rPh>
    <rPh sb="4" eb="6">
      <t>セツビ</t>
    </rPh>
    <phoneticPr fontId="1"/>
  </si>
  <si>
    <t>見積書　設備２</t>
    <rPh sb="0" eb="3">
      <t>ミツモリショ</t>
    </rPh>
    <rPh sb="4" eb="6">
      <t>セツビ</t>
    </rPh>
    <phoneticPr fontId="1"/>
  </si>
  <si>
    <t>（例）</t>
    <rPh sb="1" eb="2">
      <t>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</si>
</sst>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  <scheme val="minor"/>
    </font>
    <font>
      <sz val="22"/>
      <color theme="1"/>
      <name val="游ゴシック"/>
      <family val="3"/>
      <scheme val="minor"/>
    </font>
    <font>
      <sz val="11"/>
      <color theme="0"/>
      <name val="游ゴシック"/>
      <family val="3"/>
      <scheme val="minor"/>
    </font>
    <font>
      <sz val="11"/>
      <color auto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8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b/>
      <sz val="12"/>
      <color rgb="FFFF0000"/>
      <name val="游ゴシック"/>
      <family val="3"/>
      <scheme val="minor"/>
    </font>
    <font>
      <sz val="11"/>
      <color rgb="FFFF0000"/>
      <name val="游ゴシック"/>
      <family val="3"/>
      <scheme val="minor"/>
    </font>
    <font>
      <b/>
      <sz val="11"/>
      <color rgb="FFFF0000"/>
      <name val="游ゴシック"/>
      <family val="3"/>
      <scheme val="minor"/>
    </font>
    <font>
      <b/>
      <sz val="11"/>
      <color auto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b/>
      <sz val="22"/>
      <color rgb="FFFF0000"/>
      <name val="游ゴシック"/>
      <family val="3"/>
      <scheme val="minor"/>
    </font>
    <font>
      <b/>
      <sz val="8"/>
      <color auto="1"/>
      <name val="游ゴシック"/>
      <family val="3"/>
      <scheme val="minor"/>
    </font>
  </fonts>
  <fills count="9">
    <fill>
      <patternFill patternType="none"/>
    </fill>
    <fill>
      <patternFill patternType="gray125"/>
    </fill>
    <fill>
      <patternFill patternType="solid">
        <fgColor rgb="FF2F5597"/>
        <bgColor indexed="64"/>
      </patternFill>
    </fill>
    <fill>
      <patternFill patternType="solid">
        <fgColor rgb="FFD4F3B5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 tint="-0.25"/>
        <bgColor indexed="64"/>
      </patternFill>
    </fill>
  </fills>
  <borders count="19">
    <border>
      <left/>
      <right/>
      <top/>
      <bottom/>
      <diagonal/>
    </border>
    <border>
      <left style="thick">
        <color rgb="FF2F5597"/>
      </left>
      <right/>
      <top style="thick">
        <color rgb="FF2F5597"/>
      </top>
      <bottom/>
      <diagonal/>
    </border>
    <border>
      <left style="thick">
        <color rgb="FF2F5597"/>
      </left>
      <right/>
      <top/>
      <bottom style="thick">
        <color rgb="FF2F5597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2F5597"/>
      </top>
      <bottom/>
      <diagonal/>
    </border>
    <border>
      <left/>
      <right/>
      <top/>
      <bottom style="thick">
        <color rgb="FF2F5597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2F5597"/>
      </right>
      <top style="thick">
        <color rgb="FF2F5597"/>
      </top>
      <bottom/>
      <diagonal/>
    </border>
    <border>
      <left/>
      <right style="thick">
        <color rgb="FF2F5597"/>
      </right>
      <top/>
      <bottom style="thick">
        <color rgb="FF2F5597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2F5597"/>
      </left>
      <right/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3" borderId="9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4" borderId="11" xfId="0" applyFont="1" applyFill="1" applyBorder="1">
      <alignment vertical="center"/>
    </xf>
    <xf numFmtId="0" fontId="4" fillId="3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8" fontId="4" fillId="4" borderId="11" xfId="1" applyFont="1" applyFill="1" applyBorder="1">
      <alignment vertical="center"/>
    </xf>
    <xf numFmtId="38" fontId="4" fillId="4" borderId="11" xfId="1" applyFont="1" applyFill="1" applyBorder="1" applyAlignment="1">
      <alignment horizontal="right" vertical="center"/>
    </xf>
    <xf numFmtId="3" fontId="4" fillId="5" borderId="11" xfId="1" applyNumberFormat="1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11" xfId="0" applyFont="1" applyFill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3" fontId="9" fillId="4" borderId="11" xfId="1" applyNumberFormat="1" applyFont="1" applyFill="1" applyBorder="1">
      <alignment vertical="center"/>
    </xf>
    <xf numFmtId="3" fontId="9" fillId="5" borderId="1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3" fontId="4" fillId="5" borderId="3" xfId="0" applyNumberFormat="1" applyFont="1" applyFill="1" applyBorder="1" applyAlignment="1">
      <alignment horizontal="right" vertical="center"/>
    </xf>
    <xf numFmtId="38" fontId="4" fillId="5" borderId="3" xfId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right" vertical="center"/>
    </xf>
    <xf numFmtId="38" fontId="4" fillId="5" borderId="14" xfId="1" applyFont="1" applyFill="1" applyBorder="1" applyAlignment="1">
      <alignment horizontal="right" vertical="center"/>
    </xf>
    <xf numFmtId="0" fontId="11" fillId="3" borderId="11" xfId="0" applyFont="1" applyFill="1" applyBorder="1">
      <alignment vertical="center"/>
    </xf>
    <xf numFmtId="0" fontId="11" fillId="7" borderId="11" xfId="0" applyFont="1" applyFill="1" applyBorder="1">
      <alignment vertical="center"/>
    </xf>
    <xf numFmtId="0" fontId="11" fillId="5" borderId="11" xfId="0" applyFont="1" applyFill="1" applyBorder="1">
      <alignment vertical="center"/>
    </xf>
    <xf numFmtId="0" fontId="10" fillId="0" borderId="11" xfId="0" applyFont="1" applyBorder="1">
      <alignment vertical="center"/>
    </xf>
    <xf numFmtId="0" fontId="9" fillId="0" borderId="11" xfId="0" applyFont="1" applyBorder="1">
      <alignment vertical="center"/>
    </xf>
    <xf numFmtId="0" fontId="12" fillId="0" borderId="11" xfId="0" applyFont="1" applyBorder="1">
      <alignment vertical="center"/>
    </xf>
    <xf numFmtId="0" fontId="0" fillId="0" borderId="11" xfId="0" applyBorder="1">
      <alignment vertical="center"/>
    </xf>
    <xf numFmtId="0" fontId="4" fillId="0" borderId="17" xfId="0" applyFont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8" borderId="5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8" borderId="10" xfId="0" applyFill="1" applyBorder="1">
      <alignment vertical="center"/>
    </xf>
    <xf numFmtId="0" fontId="0" fillId="4" borderId="11" xfId="0" applyFill="1" applyBorder="1">
      <alignment vertical="center"/>
    </xf>
    <xf numFmtId="0" fontId="0" fillId="8" borderId="11" xfId="0" applyFill="1" applyBorder="1">
      <alignment vertical="center"/>
    </xf>
    <xf numFmtId="0" fontId="0" fillId="3" borderId="11" xfId="0" applyFont="1" applyFill="1" applyBorder="1" applyAlignment="1">
      <alignment horizontal="center" vertical="center"/>
    </xf>
    <xf numFmtId="0" fontId="0" fillId="8" borderId="11" xfId="0" applyFont="1" applyFill="1" applyBorder="1" applyAlignment="1">
      <alignment horizontal="center" vertical="center"/>
    </xf>
    <xf numFmtId="38" fontId="0" fillId="4" borderId="11" xfId="1" applyFont="1" applyFill="1" applyBorder="1">
      <alignment vertical="center"/>
    </xf>
    <xf numFmtId="38" fontId="0" fillId="8" borderId="11" xfId="1" applyFont="1" applyFill="1" applyBorder="1">
      <alignment vertical="center"/>
    </xf>
    <xf numFmtId="38" fontId="0" fillId="4" borderId="11" xfId="1" applyFont="1" applyFill="1" applyBorder="1" applyAlignment="1">
      <alignment horizontal="center" vertical="center"/>
    </xf>
    <xf numFmtId="3" fontId="0" fillId="8" borderId="11" xfId="1" applyNumberFormat="1" applyFont="1" applyFill="1" applyBorder="1">
      <alignment vertical="center"/>
    </xf>
    <xf numFmtId="3" fontId="0" fillId="5" borderId="11" xfId="1" applyNumberFormat="1" applyFont="1" applyFill="1" applyBorder="1" applyAlignment="1">
      <alignment horizontal="center" vertical="center"/>
    </xf>
    <xf numFmtId="3" fontId="4" fillId="8" borderId="11" xfId="1" applyNumberFormat="1" applyFont="1" applyFill="1" applyBorder="1">
      <alignment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3" fontId="9" fillId="4" borderId="17" xfId="0" applyNumberFormat="1" applyFont="1" applyFill="1" applyBorder="1">
      <alignment vertical="center"/>
    </xf>
    <xf numFmtId="0" fontId="9" fillId="3" borderId="16" xfId="0" applyFont="1" applyFill="1" applyBorder="1">
      <alignment vertical="center"/>
    </xf>
    <xf numFmtId="0" fontId="9" fillId="4" borderId="17" xfId="0" applyFont="1" applyFill="1" applyBorder="1">
      <alignment vertical="center"/>
    </xf>
    <xf numFmtId="0" fontId="14" fillId="3" borderId="5" xfId="0" applyFont="1" applyFill="1" applyBorder="1">
      <alignment vertical="center"/>
    </xf>
    <xf numFmtId="0" fontId="14" fillId="7" borderId="5" xfId="0" applyFont="1" applyFill="1" applyBorder="1">
      <alignment vertical="center"/>
    </xf>
    <xf numFmtId="0" fontId="14" fillId="5" borderId="5" xfId="0" applyFont="1" applyFill="1" applyBorder="1">
      <alignment vertical="center"/>
    </xf>
    <xf numFmtId="0" fontId="14" fillId="3" borderId="10" xfId="0" applyFont="1" applyFill="1" applyBorder="1">
      <alignment vertical="center"/>
    </xf>
    <xf numFmtId="0" fontId="14" fillId="7" borderId="10" xfId="0" applyFont="1" applyFill="1" applyBorder="1">
      <alignment vertical="center"/>
    </xf>
    <xf numFmtId="0" fontId="14" fillId="5" borderId="10" xfId="0" applyFont="1" applyFill="1" applyBorder="1">
      <alignment vertical="center"/>
    </xf>
  </cellXfs>
  <cellStyles count="2">
    <cellStyle name="標準" xfId="0" builtinId="0"/>
    <cellStyle name="桁区切り" xfId="1" builtinId="6"/>
  </cellStyles>
  <dxfs count="3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2F5597"/>
      <color rgb="FF31C531"/>
      <color rgb="FF319F31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13</xdr:col>
      <xdr:colOff>182245</xdr:colOff>
      <xdr:row>3</xdr:row>
      <xdr:rowOff>157480</xdr:rowOff>
    </xdr:from>
    <xdr:to xmlns:xdr="http://schemas.openxmlformats.org/drawingml/2006/spreadsheetDrawing">
      <xdr:col>14</xdr:col>
      <xdr:colOff>530225</xdr:colOff>
      <xdr:row>28</xdr:row>
      <xdr:rowOff>149860</xdr:rowOff>
    </xdr:to>
    <xdr:sp macro="" textlink="">
      <xdr:nvSpPr>
        <xdr:cNvPr id="2" name="図形 2"/>
        <xdr:cNvSpPr/>
      </xdr:nvSpPr>
      <xdr:spPr>
        <a:xfrm>
          <a:off x="9841230" y="843280"/>
          <a:ext cx="1033780" cy="5707380"/>
        </a:xfrm>
        <a:prstGeom prst="rightBrace">
          <a:avLst/>
        </a:prstGeom>
        <a:noFill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205740</xdr:colOff>
      <xdr:row>8</xdr:row>
      <xdr:rowOff>151765</xdr:rowOff>
    </xdr:from>
    <xdr:to xmlns:xdr="http://schemas.openxmlformats.org/drawingml/2006/spreadsheetDrawing">
      <xdr:col>18</xdr:col>
      <xdr:colOff>576580</xdr:colOff>
      <xdr:row>13</xdr:row>
      <xdr:rowOff>101600</xdr:rowOff>
    </xdr:to>
    <xdr:sp macro="" textlink="">
      <xdr:nvSpPr>
        <xdr:cNvPr id="12" name="四角形 11"/>
        <xdr:cNvSpPr/>
      </xdr:nvSpPr>
      <xdr:spPr>
        <a:xfrm>
          <a:off x="10550525" y="1980565"/>
          <a:ext cx="3114040" cy="109283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更新する対象設備・機器に係る補助対象経費の合計金額は３０万円以上（税</a:t>
          </a:r>
          <a:r>
            <a:rPr kumimoji="1" lang="ja-JP" altLang="en-US" sz="1400" b="1">
              <a:solidFill>
                <a:srgbClr val="FF0000"/>
              </a:solidFill>
            </a:rPr>
            <a:t>抜）</a:t>
          </a:r>
          <a:r>
            <a:rPr kumimoji="1" lang="ja-JP" altLang="en-US" sz="1400" b="1">
              <a:solidFill>
                <a:srgbClr val="FF0000"/>
              </a:solidFill>
            </a:rPr>
            <a:t>である必要があります。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13</xdr:col>
      <xdr:colOff>182245</xdr:colOff>
      <xdr:row>3</xdr:row>
      <xdr:rowOff>165100</xdr:rowOff>
    </xdr:from>
    <xdr:to xmlns:xdr="http://schemas.openxmlformats.org/drawingml/2006/spreadsheetDrawing">
      <xdr:col>14</xdr:col>
      <xdr:colOff>530225</xdr:colOff>
      <xdr:row>26</xdr:row>
      <xdr:rowOff>149860</xdr:rowOff>
    </xdr:to>
    <xdr:sp macro="" textlink="">
      <xdr:nvSpPr>
        <xdr:cNvPr id="3" name="図形 2"/>
        <xdr:cNvSpPr/>
      </xdr:nvSpPr>
      <xdr:spPr>
        <a:xfrm>
          <a:off x="9841230" y="850900"/>
          <a:ext cx="1033780" cy="5271135"/>
        </a:xfrm>
        <a:prstGeom prst="rightBrace">
          <a:avLst/>
        </a:prstGeom>
        <a:noFill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8</xdr:col>
      <xdr:colOff>143510</xdr:colOff>
      <xdr:row>5</xdr:row>
      <xdr:rowOff>130810</xdr:rowOff>
    </xdr:from>
    <xdr:to xmlns:xdr="http://schemas.openxmlformats.org/drawingml/2006/spreadsheetDrawing">
      <xdr:col>9</xdr:col>
      <xdr:colOff>552450</xdr:colOff>
      <xdr:row>5</xdr:row>
      <xdr:rowOff>139700</xdr:rowOff>
    </xdr:to>
    <xdr:sp macro="" textlink="">
      <xdr:nvSpPr>
        <xdr:cNvPr id="4" name="直線 3"/>
        <xdr:cNvSpPr/>
      </xdr:nvSpPr>
      <xdr:spPr>
        <a:xfrm flipV="1">
          <a:off x="6605905" y="1283335"/>
          <a:ext cx="561340" cy="8890"/>
        </a:xfrm>
        <a:prstGeom prst="line">
          <a:avLst/>
        </a:prstGeom>
        <a:noFill/>
        <a:ln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8</xdr:col>
      <xdr:colOff>99695</xdr:colOff>
      <xdr:row>6</xdr:row>
      <xdr:rowOff>132080</xdr:rowOff>
    </xdr:from>
    <xdr:to xmlns:xdr="http://schemas.openxmlformats.org/drawingml/2006/spreadsheetDrawing">
      <xdr:col>9</xdr:col>
      <xdr:colOff>507365</xdr:colOff>
      <xdr:row>6</xdr:row>
      <xdr:rowOff>140970</xdr:rowOff>
    </xdr:to>
    <xdr:sp macro="" textlink="">
      <xdr:nvSpPr>
        <xdr:cNvPr id="5" name="直線 4"/>
        <xdr:cNvSpPr/>
      </xdr:nvSpPr>
      <xdr:spPr>
        <a:xfrm flipV="1">
          <a:off x="6562090" y="1513205"/>
          <a:ext cx="560070" cy="8890"/>
        </a:xfrm>
        <a:prstGeom prst="line">
          <a:avLst/>
        </a:prstGeom>
        <a:noFill/>
        <a:ln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8</xdr:col>
      <xdr:colOff>127635</xdr:colOff>
      <xdr:row>6</xdr:row>
      <xdr:rowOff>193040</xdr:rowOff>
    </xdr:from>
    <xdr:to xmlns:xdr="http://schemas.openxmlformats.org/drawingml/2006/spreadsheetDrawing">
      <xdr:col>9</xdr:col>
      <xdr:colOff>540385</xdr:colOff>
      <xdr:row>7</xdr:row>
      <xdr:rowOff>86995</xdr:rowOff>
    </xdr:to>
    <xdr:sp macro="" textlink="">
      <xdr:nvSpPr>
        <xdr:cNvPr id="6" name="直線 5"/>
        <xdr:cNvSpPr/>
      </xdr:nvSpPr>
      <xdr:spPr>
        <a:xfrm flipV="1">
          <a:off x="6590030" y="1574165"/>
          <a:ext cx="565150" cy="122555"/>
        </a:xfrm>
        <a:prstGeom prst="line">
          <a:avLst/>
        </a:prstGeom>
        <a:noFill/>
        <a:ln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8</xdr:col>
      <xdr:colOff>126365</xdr:colOff>
      <xdr:row>23</xdr:row>
      <xdr:rowOff>113665</xdr:rowOff>
    </xdr:from>
    <xdr:to xmlns:xdr="http://schemas.openxmlformats.org/drawingml/2006/spreadsheetDrawing">
      <xdr:col>9</xdr:col>
      <xdr:colOff>534035</xdr:colOff>
      <xdr:row>23</xdr:row>
      <xdr:rowOff>122555</xdr:rowOff>
    </xdr:to>
    <xdr:sp macro="" textlink="">
      <xdr:nvSpPr>
        <xdr:cNvPr id="7" name="直線 6"/>
        <xdr:cNvSpPr/>
      </xdr:nvSpPr>
      <xdr:spPr>
        <a:xfrm flipV="1">
          <a:off x="6588760" y="5400040"/>
          <a:ext cx="560070" cy="8890"/>
        </a:xfrm>
        <a:prstGeom prst="line">
          <a:avLst/>
        </a:prstGeom>
        <a:noFill/>
        <a:ln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8</xdr:col>
      <xdr:colOff>65405</xdr:colOff>
      <xdr:row>15</xdr:row>
      <xdr:rowOff>139700</xdr:rowOff>
    </xdr:from>
    <xdr:to xmlns:xdr="http://schemas.openxmlformats.org/drawingml/2006/spreadsheetDrawing">
      <xdr:col>9</xdr:col>
      <xdr:colOff>468630</xdr:colOff>
      <xdr:row>15</xdr:row>
      <xdr:rowOff>148590</xdr:rowOff>
    </xdr:to>
    <xdr:sp macro="" textlink="">
      <xdr:nvSpPr>
        <xdr:cNvPr id="8" name="直線 7"/>
        <xdr:cNvSpPr/>
      </xdr:nvSpPr>
      <xdr:spPr>
        <a:xfrm flipV="1">
          <a:off x="6527800" y="3587750"/>
          <a:ext cx="555625" cy="8890"/>
        </a:xfrm>
        <a:prstGeom prst="line">
          <a:avLst/>
        </a:prstGeom>
        <a:noFill/>
        <a:ln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8</xdr:col>
      <xdr:colOff>128905</xdr:colOff>
      <xdr:row>16</xdr:row>
      <xdr:rowOff>227965</xdr:rowOff>
    </xdr:from>
    <xdr:to xmlns:xdr="http://schemas.openxmlformats.org/drawingml/2006/spreadsheetDrawing">
      <xdr:col>9</xdr:col>
      <xdr:colOff>558165</xdr:colOff>
      <xdr:row>19</xdr:row>
      <xdr:rowOff>119380</xdr:rowOff>
    </xdr:to>
    <xdr:sp macro="" textlink="">
      <xdr:nvSpPr>
        <xdr:cNvPr id="9" name="直線 8"/>
        <xdr:cNvSpPr/>
      </xdr:nvSpPr>
      <xdr:spPr>
        <a:xfrm flipV="1">
          <a:off x="6591300" y="3904615"/>
          <a:ext cx="581660" cy="577215"/>
        </a:xfrm>
        <a:prstGeom prst="line">
          <a:avLst/>
        </a:prstGeom>
        <a:noFill/>
        <a:ln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8</xdr:col>
      <xdr:colOff>111125</xdr:colOff>
      <xdr:row>16</xdr:row>
      <xdr:rowOff>95885</xdr:rowOff>
    </xdr:from>
    <xdr:to xmlns:xdr="http://schemas.openxmlformats.org/drawingml/2006/spreadsheetDrawing">
      <xdr:col>9</xdr:col>
      <xdr:colOff>514350</xdr:colOff>
      <xdr:row>16</xdr:row>
      <xdr:rowOff>104775</xdr:rowOff>
    </xdr:to>
    <xdr:sp macro="" textlink="">
      <xdr:nvSpPr>
        <xdr:cNvPr id="10" name="直線 9"/>
        <xdr:cNvSpPr/>
      </xdr:nvSpPr>
      <xdr:spPr>
        <a:xfrm flipV="1">
          <a:off x="6573520" y="3772535"/>
          <a:ext cx="555625" cy="8890"/>
        </a:xfrm>
        <a:prstGeom prst="line">
          <a:avLst/>
        </a:prstGeom>
        <a:noFill/>
        <a:ln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8</xdr:col>
      <xdr:colOff>111760</xdr:colOff>
      <xdr:row>23</xdr:row>
      <xdr:rowOff>191770</xdr:rowOff>
    </xdr:from>
    <xdr:to xmlns:xdr="http://schemas.openxmlformats.org/drawingml/2006/spreadsheetDrawing">
      <xdr:col>9</xdr:col>
      <xdr:colOff>496570</xdr:colOff>
      <xdr:row>24</xdr:row>
      <xdr:rowOff>113665</xdr:rowOff>
    </xdr:to>
    <xdr:sp macro="" textlink="">
      <xdr:nvSpPr>
        <xdr:cNvPr id="11" name="直線 10"/>
        <xdr:cNvSpPr/>
      </xdr:nvSpPr>
      <xdr:spPr>
        <a:xfrm flipV="1">
          <a:off x="6574155" y="5478145"/>
          <a:ext cx="537210" cy="150495"/>
        </a:xfrm>
        <a:prstGeom prst="line">
          <a:avLst/>
        </a:prstGeom>
        <a:noFill/>
        <a:ln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8</xdr:col>
      <xdr:colOff>84455</xdr:colOff>
      <xdr:row>23</xdr:row>
      <xdr:rowOff>130810</xdr:rowOff>
    </xdr:from>
    <xdr:to xmlns:xdr="http://schemas.openxmlformats.org/drawingml/2006/spreadsheetDrawing">
      <xdr:col>9</xdr:col>
      <xdr:colOff>601345</xdr:colOff>
      <xdr:row>27</xdr:row>
      <xdr:rowOff>53975</xdr:rowOff>
    </xdr:to>
    <xdr:sp macro="" textlink="">
      <xdr:nvSpPr>
        <xdr:cNvPr id="12" name="直線 11"/>
        <xdr:cNvSpPr/>
      </xdr:nvSpPr>
      <xdr:spPr>
        <a:xfrm flipV="1">
          <a:off x="6546850" y="5417185"/>
          <a:ext cx="669290" cy="837565"/>
        </a:xfrm>
        <a:prstGeom prst="line">
          <a:avLst/>
        </a:prstGeom>
        <a:noFill/>
        <a:ln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14</xdr:col>
      <xdr:colOff>146685</xdr:colOff>
      <xdr:row>8</xdr:row>
      <xdr:rowOff>88900</xdr:rowOff>
    </xdr:from>
    <xdr:to xmlns:xdr="http://schemas.openxmlformats.org/drawingml/2006/spreadsheetDrawing">
      <xdr:col>18</xdr:col>
      <xdr:colOff>587375</xdr:colOff>
      <xdr:row>13</xdr:row>
      <xdr:rowOff>31115</xdr:rowOff>
    </xdr:to>
    <xdr:sp macro="" textlink="">
      <xdr:nvSpPr>
        <xdr:cNvPr id="16" name="四角形 14"/>
        <xdr:cNvSpPr/>
      </xdr:nvSpPr>
      <xdr:spPr>
        <a:xfrm>
          <a:off x="10491470" y="1927225"/>
          <a:ext cx="3183890" cy="108521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更新する対象設備・機器に係る補助対象経費の合計金額は３０万円以上（税</a:t>
          </a:r>
          <a:r>
            <a:rPr kumimoji="1" lang="ja-JP" altLang="en-US" sz="1400" b="1">
              <a:solidFill>
                <a:srgbClr val="FF0000"/>
              </a:solidFill>
            </a:rPr>
            <a:t>抜）</a:t>
          </a:r>
          <a:r>
            <a:rPr kumimoji="1" lang="ja-JP" altLang="en-US" sz="1400" b="1">
              <a:solidFill>
                <a:srgbClr val="FF0000"/>
              </a:solidFill>
            </a:rPr>
            <a:t>である必要があります。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D4F3B5"/>
  </sheetPr>
  <dimension ref="B2:AA34"/>
  <sheetViews>
    <sheetView showGridLines="0" tabSelected="1" view="pageBreakPreview" zoomScale="75" zoomScaleNormal="85" zoomScaleSheetLayoutView="75" workbookViewId="0"/>
  </sheetViews>
  <sheetFormatPr defaultRowHeight="18"/>
  <cols>
    <col min="1" max="1" width="3.58203125" customWidth="1"/>
    <col min="2" max="2" width="6.58203125" customWidth="1"/>
    <col min="3" max="3" width="24.6640625" customWidth="1"/>
    <col min="4" max="5" width="6.25" customWidth="1"/>
    <col min="6" max="8" width="12.5" customWidth="1"/>
    <col min="9" max="9" width="2" customWidth="1"/>
    <col min="10" max="10" width="8.6640625" customWidth="1"/>
    <col min="13" max="13" width="13.296875" customWidth="1"/>
    <col min="21" max="22" width="17.3984375" customWidth="1"/>
    <col min="24" max="26" width="15.09765625" customWidth="1"/>
    <col min="27" max="27" width="27.19921875" customWidth="1"/>
  </cols>
  <sheetData>
    <row r="2" spans="2:27">
      <c r="B2" s="1" t="s">
        <v>54</v>
      </c>
      <c r="C2" s="6"/>
      <c r="D2" s="6"/>
      <c r="E2" s="6"/>
      <c r="F2" s="13"/>
      <c r="H2" s="18" t="s">
        <v>8</v>
      </c>
      <c r="I2" s="23"/>
      <c r="J2" s="23"/>
      <c r="K2" s="26"/>
    </row>
    <row r="3" spans="2:27">
      <c r="B3" s="2"/>
      <c r="C3" s="7"/>
      <c r="D3" s="7"/>
      <c r="E3" s="7"/>
      <c r="F3" s="14"/>
      <c r="H3" s="19"/>
      <c r="I3" s="24"/>
      <c r="J3" s="24"/>
      <c r="K3" s="27"/>
    </row>
    <row r="4" spans="2:27">
      <c r="B4" t="s">
        <v>55</v>
      </c>
      <c r="H4" s="20"/>
    </row>
    <row r="5" spans="2:27">
      <c r="B5" s="3" t="s">
        <v>37</v>
      </c>
      <c r="C5" s="8"/>
      <c r="D5" s="8" t="s">
        <v>3</v>
      </c>
      <c r="E5" s="8" t="s">
        <v>10</v>
      </c>
      <c r="F5" s="8" t="s">
        <v>5</v>
      </c>
      <c r="G5" s="8" t="s">
        <v>9</v>
      </c>
      <c r="H5" s="21" t="s">
        <v>7</v>
      </c>
      <c r="I5" s="25"/>
      <c r="K5" s="3" t="s">
        <v>34</v>
      </c>
      <c r="L5" s="8"/>
      <c r="M5" s="31" t="s">
        <v>51</v>
      </c>
      <c r="U5" s="42" t="s">
        <v>38</v>
      </c>
      <c r="V5" s="42" t="s">
        <v>4</v>
      </c>
      <c r="X5" s="45" t="s">
        <v>7</v>
      </c>
      <c r="Y5" s="47" t="s">
        <v>10</v>
      </c>
      <c r="Z5" s="47" t="s">
        <v>34</v>
      </c>
      <c r="AA5" s="47" t="s">
        <v>26</v>
      </c>
    </row>
    <row r="6" spans="2:27">
      <c r="B6" s="4" t="s">
        <v>52</v>
      </c>
      <c r="C6" s="9"/>
      <c r="D6" s="11">
        <v>1</v>
      </c>
      <c r="E6" s="12" t="s">
        <v>12</v>
      </c>
      <c r="F6" s="15">
        <v>350000</v>
      </c>
      <c r="G6" s="17">
        <f t="shared" ref="G6:G12" si="0">D6*F6</f>
        <v>350000</v>
      </c>
      <c r="H6" s="22" t="s">
        <v>35</v>
      </c>
      <c r="K6" s="3" t="s">
        <v>27</v>
      </c>
      <c r="L6" s="30"/>
      <c r="M6" s="32">
        <v>350000</v>
      </c>
      <c r="U6" s="43" t="s">
        <v>46</v>
      </c>
      <c r="V6" s="43" t="s">
        <v>21</v>
      </c>
      <c r="X6" s="46" t="s">
        <v>35</v>
      </c>
      <c r="Y6" s="48" t="s">
        <v>12</v>
      </c>
      <c r="Z6" s="48" t="s">
        <v>51</v>
      </c>
      <c r="AA6" s="48" t="s">
        <v>52</v>
      </c>
    </row>
    <row r="7" spans="2:27">
      <c r="B7" s="4" t="s">
        <v>13</v>
      </c>
      <c r="C7" s="9"/>
      <c r="D7" s="11">
        <v>1</v>
      </c>
      <c r="E7" s="12" t="s">
        <v>23</v>
      </c>
      <c r="F7" s="15">
        <v>25000</v>
      </c>
      <c r="G7" s="17">
        <f t="shared" si="0"/>
        <v>25000</v>
      </c>
      <c r="H7" s="22" t="s">
        <v>35</v>
      </c>
      <c r="K7" s="3" t="s">
        <v>2</v>
      </c>
      <c r="L7" s="8"/>
      <c r="M7" s="32">
        <v>60000</v>
      </c>
      <c r="U7" s="44" t="s">
        <v>45</v>
      </c>
      <c r="V7" s="44" t="s">
        <v>47</v>
      </c>
      <c r="X7" s="46" t="s">
        <v>36</v>
      </c>
      <c r="Y7" s="48" t="s">
        <v>23</v>
      </c>
      <c r="Z7" s="48" t="s">
        <v>48</v>
      </c>
      <c r="AA7" s="48" t="s">
        <v>13</v>
      </c>
    </row>
    <row r="8" spans="2:27">
      <c r="B8" s="4" t="s">
        <v>25</v>
      </c>
      <c r="C8" s="9"/>
      <c r="D8" s="11">
        <v>1</v>
      </c>
      <c r="E8" s="12" t="s">
        <v>23</v>
      </c>
      <c r="F8" s="15">
        <v>35000</v>
      </c>
      <c r="G8" s="17">
        <f t="shared" si="0"/>
        <v>35000</v>
      </c>
      <c r="H8" s="22" t="s">
        <v>35</v>
      </c>
      <c r="K8" s="3" t="s">
        <v>43</v>
      </c>
      <c r="L8" s="8"/>
      <c r="M8" s="33">
        <f>SUM(M6:M7)</f>
        <v>410000</v>
      </c>
      <c r="Z8" s="48" t="s">
        <v>20</v>
      </c>
      <c r="AA8" s="48" t="s">
        <v>25</v>
      </c>
    </row>
    <row r="9" spans="2:27">
      <c r="B9" s="4" t="s">
        <v>6</v>
      </c>
      <c r="C9" s="9"/>
      <c r="D9" s="11">
        <v>1</v>
      </c>
      <c r="E9" s="12" t="s">
        <v>23</v>
      </c>
      <c r="F9" s="15">
        <v>5000</v>
      </c>
      <c r="G9" s="17">
        <f t="shared" si="0"/>
        <v>5000</v>
      </c>
      <c r="H9" s="22" t="s">
        <v>36</v>
      </c>
      <c r="AA9" s="48" t="s">
        <v>6</v>
      </c>
    </row>
    <row r="10" spans="2:27">
      <c r="B10" s="4" t="s">
        <v>28</v>
      </c>
      <c r="C10" s="9"/>
      <c r="D10" s="11">
        <v>1</v>
      </c>
      <c r="E10" s="12" t="s">
        <v>23</v>
      </c>
      <c r="F10" s="15">
        <v>3000</v>
      </c>
      <c r="G10" s="17">
        <f t="shared" si="0"/>
        <v>3000</v>
      </c>
      <c r="H10" s="22" t="s">
        <v>36</v>
      </c>
      <c r="AA10" s="48" t="s">
        <v>28</v>
      </c>
    </row>
    <row r="11" spans="2:27">
      <c r="B11" s="4" t="s">
        <v>29</v>
      </c>
      <c r="C11" s="9"/>
      <c r="D11" s="11">
        <v>1</v>
      </c>
      <c r="E11" s="12" t="s">
        <v>23</v>
      </c>
      <c r="F11" s="15">
        <v>20000</v>
      </c>
      <c r="G11" s="17">
        <f t="shared" si="0"/>
        <v>20000</v>
      </c>
      <c r="H11" s="22" t="s">
        <v>36</v>
      </c>
      <c r="AA11" s="48" t="s">
        <v>29</v>
      </c>
    </row>
    <row r="12" spans="2:27">
      <c r="B12" s="5" t="s">
        <v>24</v>
      </c>
      <c r="C12" s="10"/>
      <c r="D12" s="11">
        <v>1</v>
      </c>
      <c r="E12" s="12" t="s">
        <v>23</v>
      </c>
      <c r="F12" s="16">
        <v>0</v>
      </c>
      <c r="G12" s="17">
        <f t="shared" si="0"/>
        <v>0</v>
      </c>
      <c r="H12" s="22" t="s">
        <v>35</v>
      </c>
      <c r="AA12" s="48" t="s">
        <v>24</v>
      </c>
    </row>
    <row r="13" spans="2:27">
      <c r="AA13" s="49" t="s">
        <v>49</v>
      </c>
    </row>
    <row r="14" spans="2:27">
      <c r="B14" t="s">
        <v>56</v>
      </c>
      <c r="AA14" s="48" t="s">
        <v>44</v>
      </c>
    </row>
    <row r="15" spans="2:27">
      <c r="B15" s="3" t="s">
        <v>37</v>
      </c>
      <c r="C15" s="8"/>
      <c r="D15" s="8" t="s">
        <v>3</v>
      </c>
      <c r="E15" s="8" t="s">
        <v>10</v>
      </c>
      <c r="F15" s="8" t="s">
        <v>5</v>
      </c>
      <c r="G15" s="8" t="s">
        <v>9</v>
      </c>
      <c r="H15" s="21" t="s">
        <v>7</v>
      </c>
      <c r="I15" s="25"/>
      <c r="K15" s="3" t="s">
        <v>34</v>
      </c>
      <c r="L15" s="8"/>
      <c r="M15" s="31" t="s">
        <v>48</v>
      </c>
      <c r="P15" s="35" t="s">
        <v>18</v>
      </c>
      <c r="Q15" s="39"/>
      <c r="AA15" s="48" t="s">
        <v>6</v>
      </c>
    </row>
    <row r="16" spans="2:27">
      <c r="B16" s="4" t="s">
        <v>49</v>
      </c>
      <c r="C16" s="9"/>
      <c r="D16" s="11">
        <v>1</v>
      </c>
      <c r="E16" s="12" t="s">
        <v>12</v>
      </c>
      <c r="F16" s="15">
        <v>300000</v>
      </c>
      <c r="G16" s="17">
        <f t="shared" ref="G16:G22" si="1">D16*F16</f>
        <v>300000</v>
      </c>
      <c r="H16" s="22" t="s">
        <v>35</v>
      </c>
      <c r="K16" s="3" t="s">
        <v>27</v>
      </c>
      <c r="L16" s="30"/>
      <c r="M16" s="32">
        <v>300000</v>
      </c>
      <c r="P16" s="36">
        <f>SUM(M8,M18,M28)</f>
        <v>1070000</v>
      </c>
      <c r="Q16" s="40"/>
      <c r="AA16" s="48" t="s">
        <v>15</v>
      </c>
    </row>
    <row r="17" spans="2:27">
      <c r="B17" s="4" t="s">
        <v>44</v>
      </c>
      <c r="C17" s="9"/>
      <c r="D17" s="11">
        <v>1</v>
      </c>
      <c r="E17" s="12" t="s">
        <v>12</v>
      </c>
      <c r="F17" s="15">
        <v>30000</v>
      </c>
      <c r="G17" s="17">
        <f t="shared" si="1"/>
        <v>30000</v>
      </c>
      <c r="H17" s="22" t="s">
        <v>35</v>
      </c>
      <c r="K17" s="3" t="s">
        <v>2</v>
      </c>
      <c r="L17" s="8"/>
      <c r="M17" s="32">
        <v>40000</v>
      </c>
      <c r="P17" s="35" t="s">
        <v>32</v>
      </c>
      <c r="Q17" s="39"/>
      <c r="AA17" s="48" t="s">
        <v>24</v>
      </c>
    </row>
    <row r="18" spans="2:27">
      <c r="B18" s="4" t="s">
        <v>6</v>
      </c>
      <c r="C18" s="9"/>
      <c r="D18" s="11">
        <v>1</v>
      </c>
      <c r="E18" s="12" t="s">
        <v>12</v>
      </c>
      <c r="F18" s="15">
        <v>10000</v>
      </c>
      <c r="G18" s="17">
        <f t="shared" si="1"/>
        <v>10000</v>
      </c>
      <c r="H18" s="22" t="s">
        <v>36</v>
      </c>
      <c r="K18" s="3" t="s">
        <v>43</v>
      </c>
      <c r="L18" s="8"/>
      <c r="M18" s="33">
        <f>SUM(M16:M17)</f>
        <v>340000</v>
      </c>
      <c r="P18" s="37">
        <f>ROUNDDOWN(P16*1/3,-3)</f>
        <v>356000</v>
      </c>
      <c r="Q18" s="41"/>
      <c r="AA18" s="48" t="s">
        <v>50</v>
      </c>
    </row>
    <row r="19" spans="2:27">
      <c r="B19" s="4" t="s">
        <v>15</v>
      </c>
      <c r="C19" s="9"/>
      <c r="D19" s="11">
        <v>1</v>
      </c>
      <c r="E19" s="12" t="s">
        <v>12</v>
      </c>
      <c r="F19" s="15">
        <v>15000</v>
      </c>
      <c r="G19" s="17">
        <f t="shared" si="1"/>
        <v>15000</v>
      </c>
      <c r="H19" s="22" t="s">
        <v>36</v>
      </c>
      <c r="O19" s="34" t="s">
        <v>41</v>
      </c>
      <c r="P19" s="38"/>
      <c r="Q19" s="38"/>
      <c r="R19" s="38"/>
      <c r="S19" s="38"/>
      <c r="AA19" s="48" t="s">
        <v>17</v>
      </c>
    </row>
    <row r="20" spans="2:27">
      <c r="B20" s="4" t="s">
        <v>24</v>
      </c>
      <c r="C20" s="9"/>
      <c r="D20" s="11">
        <v>1</v>
      </c>
      <c r="E20" s="12" t="s">
        <v>12</v>
      </c>
      <c r="F20" s="15">
        <v>10000</v>
      </c>
      <c r="G20" s="17">
        <f t="shared" si="1"/>
        <v>10000</v>
      </c>
      <c r="H20" s="22" t="s">
        <v>35</v>
      </c>
      <c r="O20" s="34" t="s">
        <v>11</v>
      </c>
      <c r="P20" s="38"/>
      <c r="Q20" s="38"/>
      <c r="R20" s="38"/>
      <c r="S20" s="38"/>
      <c r="AA20" s="48" t="s">
        <v>19</v>
      </c>
    </row>
    <row r="21" spans="2:27">
      <c r="B21" s="4"/>
      <c r="C21" s="9"/>
      <c r="D21" s="11">
        <v>0</v>
      </c>
      <c r="E21" s="12" t="s">
        <v>12</v>
      </c>
      <c r="F21" s="15"/>
      <c r="G21" s="17">
        <f t="shared" si="1"/>
        <v>0</v>
      </c>
      <c r="H21" s="22" t="s">
        <v>36</v>
      </c>
      <c r="O21" s="34"/>
      <c r="P21" s="38"/>
      <c r="Q21" s="38"/>
      <c r="R21" s="38"/>
      <c r="S21" s="38"/>
      <c r="AA21" s="48" t="s">
        <v>19</v>
      </c>
    </row>
    <row r="22" spans="2:27">
      <c r="B22" s="5"/>
      <c r="C22" s="10"/>
      <c r="D22" s="11">
        <v>0</v>
      </c>
      <c r="E22" s="12" t="s">
        <v>12</v>
      </c>
      <c r="F22" s="15"/>
      <c r="G22" s="17">
        <f t="shared" si="1"/>
        <v>0</v>
      </c>
      <c r="H22" s="22" t="s">
        <v>36</v>
      </c>
      <c r="O22" s="34"/>
      <c r="P22" s="38"/>
      <c r="Q22" s="38"/>
      <c r="R22" s="38"/>
      <c r="S22" s="38"/>
      <c r="AA22" s="48" t="s">
        <v>19</v>
      </c>
    </row>
    <row r="23" spans="2:27">
      <c r="AA23" s="48" t="s">
        <v>15</v>
      </c>
    </row>
    <row r="24" spans="2:27">
      <c r="B24" t="s">
        <v>22</v>
      </c>
      <c r="AA24" s="48" t="s">
        <v>24</v>
      </c>
    </row>
    <row r="25" spans="2:27">
      <c r="B25" s="3" t="s">
        <v>37</v>
      </c>
      <c r="C25" s="8"/>
      <c r="D25" s="8" t="s">
        <v>3</v>
      </c>
      <c r="E25" s="8" t="s">
        <v>10</v>
      </c>
      <c r="F25" s="8" t="s">
        <v>5</v>
      </c>
      <c r="G25" s="8" t="s">
        <v>9</v>
      </c>
      <c r="H25" s="21" t="s">
        <v>7</v>
      </c>
      <c r="I25" s="25"/>
      <c r="K25" s="3" t="s">
        <v>34</v>
      </c>
      <c r="L25" s="8"/>
      <c r="M25" s="31" t="s">
        <v>20</v>
      </c>
      <c r="AA25" s="48"/>
    </row>
    <row r="26" spans="2:27">
      <c r="B26" s="4" t="s">
        <v>50</v>
      </c>
      <c r="C26" s="9"/>
      <c r="D26" s="11">
        <v>10</v>
      </c>
      <c r="E26" s="12" t="s">
        <v>12</v>
      </c>
      <c r="F26" s="15">
        <v>18500</v>
      </c>
      <c r="G26" s="17">
        <f t="shared" ref="G26:G32" si="2">D26*F26</f>
        <v>185000</v>
      </c>
      <c r="H26" s="22" t="s">
        <v>35</v>
      </c>
      <c r="K26" s="3" t="s">
        <v>27</v>
      </c>
      <c r="L26" s="30"/>
      <c r="M26" s="32">
        <v>320000</v>
      </c>
      <c r="AA26" s="48"/>
    </row>
    <row r="27" spans="2:27">
      <c r="B27" s="4" t="s">
        <v>17</v>
      </c>
      <c r="C27" s="9"/>
      <c r="D27" s="11">
        <v>1</v>
      </c>
      <c r="E27" s="12" t="s">
        <v>12</v>
      </c>
      <c r="F27" s="15">
        <v>100000</v>
      </c>
      <c r="G27" s="17">
        <f t="shared" si="2"/>
        <v>100000</v>
      </c>
      <c r="H27" s="22" t="s">
        <v>35</v>
      </c>
      <c r="K27" s="3" t="s">
        <v>2</v>
      </c>
      <c r="L27" s="8"/>
      <c r="M27" s="32">
        <v>0</v>
      </c>
      <c r="AA27" s="48"/>
    </row>
    <row r="28" spans="2:27">
      <c r="B28" s="4" t="s">
        <v>19</v>
      </c>
      <c r="C28" s="9"/>
      <c r="D28" s="11">
        <v>1</v>
      </c>
      <c r="E28" s="12" t="s">
        <v>12</v>
      </c>
      <c r="F28" s="15">
        <v>78000</v>
      </c>
      <c r="G28" s="17">
        <f t="shared" si="2"/>
        <v>78000</v>
      </c>
      <c r="H28" s="22" t="s">
        <v>36</v>
      </c>
      <c r="K28" s="3" t="s">
        <v>43</v>
      </c>
      <c r="L28" s="8"/>
      <c r="M28" s="33">
        <f>SUM(M26:M27)</f>
        <v>320000</v>
      </c>
      <c r="AA28" s="48"/>
    </row>
    <row r="29" spans="2:27">
      <c r="B29" s="4" t="s">
        <v>15</v>
      </c>
      <c r="C29" s="9"/>
      <c r="D29" s="11">
        <v>1</v>
      </c>
      <c r="E29" s="12" t="s">
        <v>12</v>
      </c>
      <c r="F29" s="15">
        <v>50000</v>
      </c>
      <c r="G29" s="17">
        <f t="shared" si="2"/>
        <v>50000</v>
      </c>
      <c r="H29" s="22" t="s">
        <v>36</v>
      </c>
      <c r="AA29" s="48"/>
    </row>
    <row r="30" spans="2:27" ht="19.8">
      <c r="B30" s="4" t="s">
        <v>24</v>
      </c>
      <c r="C30" s="9"/>
      <c r="D30" s="11">
        <v>1</v>
      </c>
      <c r="E30" s="12" t="s">
        <v>12</v>
      </c>
      <c r="F30" s="15">
        <v>35000</v>
      </c>
      <c r="G30" s="17">
        <f t="shared" si="2"/>
        <v>35000</v>
      </c>
      <c r="H30" s="22" t="s">
        <v>35</v>
      </c>
      <c r="K30" s="28" t="s">
        <v>14</v>
      </c>
      <c r="L30" s="28"/>
      <c r="M30" s="28"/>
      <c r="N30" s="28"/>
      <c r="O30" s="28"/>
      <c r="P30" s="28"/>
      <c r="Q30" s="28"/>
      <c r="R30" s="28"/>
      <c r="AA30" s="48"/>
    </row>
    <row r="31" spans="2:27" ht="19.8">
      <c r="B31" s="4"/>
      <c r="C31" s="9"/>
      <c r="D31" s="11">
        <v>0</v>
      </c>
      <c r="E31" s="12" t="s">
        <v>12</v>
      </c>
      <c r="F31" s="15"/>
      <c r="G31" s="17">
        <f t="shared" si="2"/>
        <v>0</v>
      </c>
      <c r="H31" s="22" t="s">
        <v>36</v>
      </c>
      <c r="K31" s="28" t="s">
        <v>40</v>
      </c>
      <c r="L31" s="28"/>
      <c r="M31" s="28"/>
      <c r="N31" s="28"/>
      <c r="O31" s="28"/>
      <c r="P31" s="28"/>
      <c r="Q31" s="28"/>
      <c r="R31" s="28"/>
      <c r="AA31" s="48"/>
    </row>
    <row r="32" spans="2:27" ht="19.8">
      <c r="B32" s="5"/>
      <c r="C32" s="10"/>
      <c r="D32" s="11">
        <v>0</v>
      </c>
      <c r="E32" s="12" t="s">
        <v>12</v>
      </c>
      <c r="F32" s="15"/>
      <c r="G32" s="17">
        <f t="shared" si="2"/>
        <v>0</v>
      </c>
      <c r="H32" s="22" t="s">
        <v>36</v>
      </c>
      <c r="K32" s="29"/>
      <c r="L32" s="28"/>
      <c r="M32" s="28"/>
      <c r="N32" s="28"/>
      <c r="O32" s="28"/>
      <c r="P32" s="28"/>
      <c r="Q32" s="28"/>
      <c r="R32" s="28"/>
      <c r="AA32" s="48"/>
    </row>
    <row r="33" spans="11:27" ht="19.8">
      <c r="K33" s="28"/>
      <c r="L33" s="28"/>
      <c r="M33" s="28"/>
      <c r="N33" s="28"/>
      <c r="O33" s="28"/>
      <c r="P33" s="28"/>
      <c r="Q33" s="28"/>
      <c r="R33" s="28"/>
      <c r="AA33" s="48"/>
    </row>
    <row r="34" spans="11:27" ht="19.8">
      <c r="K34" s="29"/>
      <c r="L34" s="28"/>
      <c r="M34" s="28"/>
      <c r="N34" s="28"/>
      <c r="O34" s="28"/>
      <c r="P34" s="28"/>
      <c r="Q34" s="28"/>
      <c r="R34" s="28"/>
    </row>
  </sheetData>
  <mergeCells count="42">
    <mergeCell ref="B5:C5"/>
    <mergeCell ref="K5:L5"/>
    <mergeCell ref="B6:C6"/>
    <mergeCell ref="K6:L6"/>
    <mergeCell ref="B7:C7"/>
    <mergeCell ref="K7:L7"/>
    <mergeCell ref="B8:C8"/>
    <mergeCell ref="K8:L8"/>
    <mergeCell ref="B9:C9"/>
    <mergeCell ref="B10:C10"/>
    <mergeCell ref="B11:C11"/>
    <mergeCell ref="B12:C12"/>
    <mergeCell ref="B15:C15"/>
    <mergeCell ref="K15:L15"/>
    <mergeCell ref="P15:Q15"/>
    <mergeCell ref="B16:C16"/>
    <mergeCell ref="K16:L16"/>
    <mergeCell ref="P16:Q16"/>
    <mergeCell ref="B17:C17"/>
    <mergeCell ref="K17:L17"/>
    <mergeCell ref="P17:Q17"/>
    <mergeCell ref="B18:C18"/>
    <mergeCell ref="K18:L18"/>
    <mergeCell ref="P18:Q18"/>
    <mergeCell ref="B19:C19"/>
    <mergeCell ref="B20:C20"/>
    <mergeCell ref="B21:C21"/>
    <mergeCell ref="B22:C22"/>
    <mergeCell ref="B25:C25"/>
    <mergeCell ref="K25:L25"/>
    <mergeCell ref="B26:C26"/>
    <mergeCell ref="K26:L26"/>
    <mergeCell ref="B27:C27"/>
    <mergeCell ref="K27:L27"/>
    <mergeCell ref="B28:C28"/>
    <mergeCell ref="K28:L28"/>
    <mergeCell ref="B29:C29"/>
    <mergeCell ref="B30:C30"/>
    <mergeCell ref="B31:C31"/>
    <mergeCell ref="B32:C32"/>
    <mergeCell ref="B2:F3"/>
    <mergeCell ref="H2:K3"/>
  </mergeCells>
  <phoneticPr fontId="1"/>
  <dataValidations count="4">
    <dataValidation type="list" allowBlank="1" showDropDown="0" showInputMessage="1" showErrorMessage="1" sqref="B26:C32 B6:C12 B16:C22">
      <formula1>$AA$6:$AA$33</formula1>
    </dataValidation>
    <dataValidation type="list" allowBlank="1" showDropDown="0" showInputMessage="1" showErrorMessage="1" sqref="E26:E32 E6:E12 E16:E22">
      <formula1>$Y$6:$Y$7</formula1>
    </dataValidation>
    <dataValidation type="list" allowBlank="1" showDropDown="0" showInputMessage="1" showErrorMessage="1" sqref="H26:H32 H6:H12 H16:H22">
      <formula1>$X$6:$X$7</formula1>
    </dataValidation>
    <dataValidation type="list" allowBlank="1" showDropDown="0" showInputMessage="1" showErrorMessage="1" sqref="M25 M5 M15">
      <formula1>$Z$6:$Z$8</formula1>
    </dataValidation>
  </dataValidations>
  <printOptions horizontalCentered="1" verticalCentered="1"/>
  <pageMargins left="0.39370078740157477" right="0.39370078740157477" top="0.39370078740157477" bottom="0.11811023622047245" header="0.19685039370078738" footer="0.11811023622047245"/>
  <pageSetup paperSize="9" scale="70" fitToWidth="1" fitToHeight="1" orientation="landscape" usePrinterDefaults="1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Text" priority="1" operator="notContains" id="{173AC783-49F0-45B9-8E01-69F38A886FC8}">
            <xm:f>ISERROR(SEARCH($X$7,H26))</xm:f>
            <xm:f>$X$7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m:sqref>H26:H32</xm:sqref>
        </x14:conditionalFormatting>
        <x14:conditionalFormatting xmlns:xm="http://schemas.microsoft.com/office/excel/2006/main">
          <x14:cfRule type="notContainsText" priority="3" operator="notContains" id="{A384BB43-16FF-49AF-8C79-684080D847FF}">
            <xm:f>ISERROR(SEARCH($X$7,H16))</xm:f>
            <xm:f>$X$7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m:sqref>H16:H22</xm:sqref>
        </x14:conditionalFormatting>
        <x14:conditionalFormatting xmlns:xm="http://schemas.microsoft.com/office/excel/2006/main">
          <x14:cfRule type="notContainsText" priority="5" operator="notContains" id="{87CDCB7E-1778-439C-8EB9-D67DAFEF49B8}">
            <xm:f>ISERROR(SEARCH($X$7,H6))</xm:f>
            <xm:f>$X$7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m:sqref>H6:H12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D4F3B5"/>
  </sheetPr>
  <dimension ref="B2:S30"/>
  <sheetViews>
    <sheetView showGridLines="0" view="pageBreakPreview" zoomScale="85" zoomScaleNormal="85" zoomScaleSheetLayoutView="85" workbookViewId="0"/>
  </sheetViews>
  <sheetFormatPr defaultRowHeight="18"/>
  <cols>
    <col min="1" max="1" width="3.58203125" customWidth="1"/>
    <col min="2" max="2" width="6.58203125" customWidth="1"/>
    <col min="3" max="3" width="24.6640625" customWidth="1"/>
    <col min="4" max="5" width="6.25" customWidth="1"/>
    <col min="6" max="8" width="12.5" customWidth="1"/>
    <col min="9" max="9" width="2" customWidth="1"/>
    <col min="10" max="10" width="8.6640625" customWidth="1"/>
    <col min="13" max="13" width="13.296875" customWidth="1"/>
  </cols>
  <sheetData>
    <row r="2" spans="2:18">
      <c r="B2" s="1" t="s">
        <v>54</v>
      </c>
      <c r="C2" s="6"/>
      <c r="D2" s="6"/>
      <c r="E2" s="6"/>
      <c r="F2" s="13"/>
      <c r="H2" s="18" t="s">
        <v>8</v>
      </c>
      <c r="I2" s="23"/>
      <c r="J2" s="23"/>
      <c r="K2" s="26"/>
      <c r="L2" s="66" t="s">
        <v>57</v>
      </c>
      <c r="M2" s="67"/>
      <c r="O2" s="71" t="s">
        <v>38</v>
      </c>
      <c r="P2" s="74"/>
      <c r="Q2" s="71" t="s">
        <v>4</v>
      </c>
      <c r="R2" s="74"/>
    </row>
    <row r="3" spans="2:18">
      <c r="B3" s="2"/>
      <c r="C3" s="7"/>
      <c r="D3" s="7"/>
      <c r="E3" s="7"/>
      <c r="F3" s="14"/>
      <c r="H3" s="19"/>
      <c r="I3" s="24"/>
      <c r="J3" s="24"/>
      <c r="K3" s="27"/>
      <c r="L3" s="66"/>
      <c r="M3" s="67"/>
      <c r="O3" s="72" t="s">
        <v>46</v>
      </c>
      <c r="P3" s="75"/>
      <c r="Q3" s="72" t="s">
        <v>21</v>
      </c>
      <c r="R3" s="75"/>
    </row>
    <row r="4" spans="2:18">
      <c r="B4" t="s">
        <v>39</v>
      </c>
      <c r="H4" s="20"/>
      <c r="O4" s="73" t="s">
        <v>45</v>
      </c>
      <c r="P4" s="76"/>
      <c r="Q4" s="73" t="s">
        <v>47</v>
      </c>
      <c r="R4" s="76"/>
    </row>
    <row r="5" spans="2:18" ht="18.75">
      <c r="B5" s="3" t="s">
        <v>37</v>
      </c>
      <c r="C5" s="8"/>
      <c r="D5" s="8" t="s">
        <v>3</v>
      </c>
      <c r="E5" s="8" t="s">
        <v>10</v>
      </c>
      <c r="F5" s="8" t="s">
        <v>5</v>
      </c>
      <c r="G5" s="8" t="s">
        <v>9</v>
      </c>
      <c r="H5" s="21" t="s">
        <v>7</v>
      </c>
      <c r="I5" s="25"/>
      <c r="K5" s="3" t="s">
        <v>34</v>
      </c>
      <c r="L5" s="8"/>
      <c r="M5" s="31" t="s">
        <v>51</v>
      </c>
    </row>
    <row r="6" spans="2:18">
      <c r="B6" s="50" t="s">
        <v>53</v>
      </c>
      <c r="C6" s="53"/>
      <c r="D6" s="56">
        <v>1</v>
      </c>
      <c r="E6" s="58" t="s">
        <v>12</v>
      </c>
      <c r="F6" s="60">
        <v>350000</v>
      </c>
      <c r="G6" s="33">
        <f t="shared" ref="G6:G11" si="0">D6*F6</f>
        <v>350000</v>
      </c>
      <c r="H6" s="46" t="s">
        <v>35</v>
      </c>
      <c r="K6" s="3" t="s">
        <v>27</v>
      </c>
      <c r="L6" s="30"/>
      <c r="M6" s="32">
        <f>G6</f>
        <v>350000</v>
      </c>
    </row>
    <row r="7" spans="2:18">
      <c r="B7" s="51" t="s">
        <v>13</v>
      </c>
      <c r="C7" s="54"/>
      <c r="D7" s="56">
        <v>1</v>
      </c>
      <c r="E7" s="58" t="s">
        <v>23</v>
      </c>
      <c r="F7" s="60">
        <v>25000</v>
      </c>
      <c r="G7" s="33">
        <f t="shared" si="0"/>
        <v>25000</v>
      </c>
      <c r="H7" s="46" t="s">
        <v>35</v>
      </c>
      <c r="K7" s="3" t="s">
        <v>2</v>
      </c>
      <c r="L7" s="8"/>
      <c r="M7" s="68">
        <f>SUM(G7:G8)</f>
        <v>60000</v>
      </c>
    </row>
    <row r="8" spans="2:18">
      <c r="B8" s="51" t="s">
        <v>25</v>
      </c>
      <c r="C8" s="54"/>
      <c r="D8" s="56">
        <v>1</v>
      </c>
      <c r="E8" s="58" t="s">
        <v>23</v>
      </c>
      <c r="F8" s="60">
        <v>35000</v>
      </c>
      <c r="G8" s="33">
        <f t="shared" si="0"/>
        <v>35000</v>
      </c>
      <c r="H8" s="46" t="s">
        <v>35</v>
      </c>
      <c r="K8" s="3" t="s">
        <v>43</v>
      </c>
      <c r="L8" s="8"/>
      <c r="M8" s="33">
        <f>SUM(M6:M7)</f>
        <v>410000</v>
      </c>
    </row>
    <row r="9" spans="2:18">
      <c r="B9" s="52" t="s">
        <v>6</v>
      </c>
      <c r="C9" s="55"/>
      <c r="D9" s="57">
        <v>1</v>
      </c>
      <c r="E9" s="59" t="s">
        <v>23</v>
      </c>
      <c r="F9" s="61">
        <v>5000</v>
      </c>
      <c r="G9" s="63">
        <f t="shared" si="0"/>
        <v>5000</v>
      </c>
      <c r="H9" s="57" t="s">
        <v>36</v>
      </c>
    </row>
    <row r="10" spans="2:18">
      <c r="B10" s="52" t="s">
        <v>28</v>
      </c>
      <c r="C10" s="55"/>
      <c r="D10" s="57">
        <v>1</v>
      </c>
      <c r="E10" s="59" t="s">
        <v>23</v>
      </c>
      <c r="F10" s="61">
        <v>3000</v>
      </c>
      <c r="G10" s="63">
        <f t="shared" si="0"/>
        <v>3000</v>
      </c>
      <c r="H10" s="57" t="s">
        <v>36</v>
      </c>
    </row>
    <row r="11" spans="2:18">
      <c r="B11" s="52" t="s">
        <v>29</v>
      </c>
      <c r="C11" s="55"/>
      <c r="D11" s="57">
        <v>1</v>
      </c>
      <c r="E11" s="59" t="s">
        <v>23</v>
      </c>
      <c r="F11" s="61">
        <v>20000</v>
      </c>
      <c r="G11" s="63">
        <f t="shared" si="0"/>
        <v>20000</v>
      </c>
      <c r="H11" s="57" t="s">
        <v>36</v>
      </c>
    </row>
    <row r="12" spans="2:18">
      <c r="B12" s="51" t="s">
        <v>24</v>
      </c>
      <c r="C12" s="54"/>
      <c r="D12" s="56">
        <v>1</v>
      </c>
      <c r="E12" s="58" t="s">
        <v>23</v>
      </c>
      <c r="F12" s="62" t="s">
        <v>16</v>
      </c>
      <c r="G12" s="64" t="s">
        <v>16</v>
      </c>
      <c r="H12" s="46" t="s">
        <v>35</v>
      </c>
    </row>
    <row r="14" spans="2:18">
      <c r="B14" t="s">
        <v>1</v>
      </c>
    </row>
    <row r="15" spans="2:18" ht="18.75">
      <c r="B15" s="3" t="s">
        <v>37</v>
      </c>
      <c r="C15" s="8"/>
      <c r="D15" s="8" t="s">
        <v>3</v>
      </c>
      <c r="E15" s="8" t="s">
        <v>10</v>
      </c>
      <c r="F15" s="8" t="s">
        <v>5</v>
      </c>
      <c r="G15" s="8" t="s">
        <v>9</v>
      </c>
      <c r="H15" s="21" t="s">
        <v>7</v>
      </c>
      <c r="I15" s="25"/>
      <c r="K15" s="3" t="s">
        <v>34</v>
      </c>
      <c r="L15" s="8"/>
      <c r="M15" s="31" t="s">
        <v>48</v>
      </c>
      <c r="P15" s="35" t="s">
        <v>18</v>
      </c>
      <c r="Q15" s="39"/>
    </row>
    <row r="16" spans="2:18">
      <c r="B16" s="50" t="s">
        <v>0</v>
      </c>
      <c r="C16" s="53"/>
      <c r="D16" s="56">
        <v>1</v>
      </c>
      <c r="E16" s="58" t="s">
        <v>12</v>
      </c>
      <c r="F16" s="60">
        <v>300000</v>
      </c>
      <c r="G16" s="33">
        <f>D16*F16</f>
        <v>300000</v>
      </c>
      <c r="H16" s="46" t="s">
        <v>35</v>
      </c>
      <c r="K16" s="3" t="s">
        <v>27</v>
      </c>
      <c r="L16" s="30"/>
      <c r="M16" s="32">
        <f>G16</f>
        <v>300000</v>
      </c>
      <c r="P16" s="36">
        <f>SUM(M8,M18,M26)</f>
        <v>1070000</v>
      </c>
      <c r="Q16" s="40"/>
    </row>
    <row r="17" spans="2:19">
      <c r="B17" s="51" t="s">
        <v>30</v>
      </c>
      <c r="C17" s="54"/>
      <c r="D17" s="56">
        <v>1</v>
      </c>
      <c r="E17" s="58" t="s">
        <v>23</v>
      </c>
      <c r="F17" s="60">
        <v>30000</v>
      </c>
      <c r="G17" s="33">
        <f>D17*F17</f>
        <v>30000</v>
      </c>
      <c r="H17" s="46" t="s">
        <v>35</v>
      </c>
      <c r="K17" s="3" t="s">
        <v>2</v>
      </c>
      <c r="L17" s="8"/>
      <c r="M17" s="68">
        <f>G17+G20</f>
        <v>40000</v>
      </c>
      <c r="P17" s="35" t="s">
        <v>32</v>
      </c>
      <c r="Q17" s="39"/>
    </row>
    <row r="18" spans="2:19">
      <c r="B18" s="52" t="s">
        <v>19</v>
      </c>
      <c r="C18" s="55"/>
      <c r="D18" s="57">
        <v>1</v>
      </c>
      <c r="E18" s="59" t="s">
        <v>23</v>
      </c>
      <c r="F18" s="61">
        <v>10000</v>
      </c>
      <c r="G18" s="65">
        <f>D18*F18</f>
        <v>10000</v>
      </c>
      <c r="H18" s="57" t="s">
        <v>36</v>
      </c>
      <c r="K18" s="3" t="s">
        <v>43</v>
      </c>
      <c r="L18" s="8"/>
      <c r="M18" s="33">
        <f>SUM(M16:M17)</f>
        <v>340000</v>
      </c>
      <c r="P18" s="37">
        <f>ROUNDDOWN(P16*1/3,-3)</f>
        <v>356000</v>
      </c>
      <c r="Q18" s="41"/>
    </row>
    <row r="19" spans="2:19">
      <c r="B19" s="52" t="s">
        <v>15</v>
      </c>
      <c r="C19" s="55"/>
      <c r="D19" s="57">
        <v>1</v>
      </c>
      <c r="E19" s="59" t="s">
        <v>23</v>
      </c>
      <c r="F19" s="61">
        <v>15000</v>
      </c>
      <c r="G19" s="63">
        <f>D19*F19</f>
        <v>15000</v>
      </c>
      <c r="H19" s="57" t="s">
        <v>36</v>
      </c>
      <c r="O19" s="34" t="s">
        <v>41</v>
      </c>
      <c r="P19" s="38"/>
      <c r="Q19" s="38"/>
      <c r="R19" s="38"/>
      <c r="S19" s="38"/>
    </row>
    <row r="20" spans="2:19">
      <c r="B20" s="51" t="s">
        <v>24</v>
      </c>
      <c r="C20" s="54"/>
      <c r="D20" s="56">
        <v>1</v>
      </c>
      <c r="E20" s="58" t="s">
        <v>23</v>
      </c>
      <c r="F20" s="60">
        <v>10000</v>
      </c>
      <c r="G20" s="33">
        <f>D20*F20</f>
        <v>10000</v>
      </c>
      <c r="H20" s="46" t="s">
        <v>35</v>
      </c>
      <c r="O20" s="34" t="s">
        <v>11</v>
      </c>
      <c r="P20" s="38"/>
      <c r="Q20" s="38"/>
      <c r="R20" s="38"/>
      <c r="S20" s="38"/>
    </row>
    <row r="22" spans="2:19">
      <c r="B22" t="s">
        <v>42</v>
      </c>
    </row>
    <row r="23" spans="2:19" ht="18.75">
      <c r="B23" s="3" t="s">
        <v>37</v>
      </c>
      <c r="C23" s="8"/>
      <c r="D23" s="8" t="s">
        <v>3</v>
      </c>
      <c r="E23" s="8" t="s">
        <v>10</v>
      </c>
      <c r="F23" s="8" t="s">
        <v>5</v>
      </c>
      <c r="G23" s="8" t="s">
        <v>9</v>
      </c>
      <c r="H23" s="21" t="s">
        <v>7</v>
      </c>
      <c r="I23" s="25"/>
      <c r="K23" s="3" t="s">
        <v>34</v>
      </c>
      <c r="L23" s="8"/>
      <c r="M23" s="69" t="s">
        <v>20</v>
      </c>
    </row>
    <row r="24" spans="2:19">
      <c r="B24" s="50" t="s">
        <v>31</v>
      </c>
      <c r="C24" s="53"/>
      <c r="D24" s="56">
        <v>10</v>
      </c>
      <c r="E24" s="58" t="s">
        <v>12</v>
      </c>
      <c r="F24" s="60">
        <v>18500</v>
      </c>
      <c r="G24" s="33">
        <f>D24*F24</f>
        <v>185000</v>
      </c>
      <c r="H24" s="46" t="s">
        <v>35</v>
      </c>
      <c r="K24" s="3" t="s">
        <v>27</v>
      </c>
      <c r="L24" s="30"/>
      <c r="M24" s="32">
        <f>SUM(G24:G25,G28)</f>
        <v>320000</v>
      </c>
    </row>
    <row r="25" spans="2:19">
      <c r="B25" s="51" t="s">
        <v>33</v>
      </c>
      <c r="C25" s="54"/>
      <c r="D25" s="56">
        <v>1</v>
      </c>
      <c r="E25" s="58" t="s">
        <v>23</v>
      </c>
      <c r="F25" s="60">
        <v>100000</v>
      </c>
      <c r="G25" s="33">
        <f>D25*F25</f>
        <v>100000</v>
      </c>
      <c r="H25" s="46" t="s">
        <v>35</v>
      </c>
      <c r="K25" s="3" t="s">
        <v>2</v>
      </c>
      <c r="L25" s="8"/>
      <c r="M25" s="70">
        <v>0</v>
      </c>
    </row>
    <row r="26" spans="2:19">
      <c r="B26" s="52" t="s">
        <v>19</v>
      </c>
      <c r="C26" s="55"/>
      <c r="D26" s="57">
        <v>1</v>
      </c>
      <c r="E26" s="59" t="s">
        <v>23</v>
      </c>
      <c r="F26" s="61">
        <v>78000</v>
      </c>
      <c r="G26" s="65">
        <f>D26*F26</f>
        <v>78000</v>
      </c>
      <c r="H26" s="57" t="s">
        <v>36</v>
      </c>
      <c r="K26" s="3" t="s">
        <v>43</v>
      </c>
      <c r="L26" s="8"/>
      <c r="M26" s="33">
        <f>SUM(M24:M25)</f>
        <v>320000</v>
      </c>
    </row>
    <row r="27" spans="2:19">
      <c r="B27" s="52" t="s">
        <v>15</v>
      </c>
      <c r="C27" s="55"/>
      <c r="D27" s="57">
        <v>1</v>
      </c>
      <c r="E27" s="59" t="s">
        <v>23</v>
      </c>
      <c r="F27" s="61">
        <v>50000</v>
      </c>
      <c r="G27" s="63">
        <f>D27*F27</f>
        <v>50000</v>
      </c>
      <c r="H27" s="57" t="s">
        <v>36</v>
      </c>
    </row>
    <row r="28" spans="2:19" ht="19.8">
      <c r="B28" s="51" t="s">
        <v>24</v>
      </c>
      <c r="C28" s="54"/>
      <c r="D28" s="56">
        <v>1</v>
      </c>
      <c r="E28" s="58" t="s">
        <v>23</v>
      </c>
      <c r="F28" s="60">
        <v>35000</v>
      </c>
      <c r="G28" s="33">
        <f>D28*F28</f>
        <v>35000</v>
      </c>
      <c r="H28" s="46" t="s">
        <v>35</v>
      </c>
      <c r="K28" s="28" t="s">
        <v>14</v>
      </c>
      <c r="L28" s="28"/>
      <c r="M28" s="28"/>
      <c r="N28" s="28"/>
      <c r="O28" s="28"/>
      <c r="P28" s="28"/>
      <c r="Q28" s="28"/>
      <c r="R28" s="28"/>
    </row>
    <row r="29" spans="2:19" ht="19.8">
      <c r="K29" s="28" t="s">
        <v>40</v>
      </c>
      <c r="L29" s="28"/>
      <c r="M29" s="28"/>
      <c r="N29" s="28"/>
      <c r="O29" s="28"/>
      <c r="P29" s="28"/>
      <c r="Q29" s="28"/>
      <c r="R29" s="28"/>
    </row>
    <row r="30" spans="2:19" ht="19.8">
      <c r="K30" s="29"/>
      <c r="L30" s="28"/>
      <c r="M30" s="28"/>
      <c r="N30" s="28"/>
      <c r="O30" s="28"/>
      <c r="P30" s="28"/>
      <c r="Q30" s="28"/>
      <c r="R30" s="28"/>
    </row>
  </sheetData>
  <mergeCells count="42">
    <mergeCell ref="O2:P2"/>
    <mergeCell ref="Q2:R2"/>
    <mergeCell ref="O3:P3"/>
    <mergeCell ref="Q3:R3"/>
    <mergeCell ref="O4:P4"/>
    <mergeCell ref="Q4:R4"/>
    <mergeCell ref="B5:C5"/>
    <mergeCell ref="K5:L5"/>
    <mergeCell ref="B6:C6"/>
    <mergeCell ref="K6:L6"/>
    <mergeCell ref="B7:C7"/>
    <mergeCell ref="K7:L7"/>
    <mergeCell ref="B8:C8"/>
    <mergeCell ref="K8:L8"/>
    <mergeCell ref="B9:C9"/>
    <mergeCell ref="B10:C10"/>
    <mergeCell ref="B11:C11"/>
    <mergeCell ref="B12:C12"/>
    <mergeCell ref="B15:C15"/>
    <mergeCell ref="K15:L15"/>
    <mergeCell ref="P15:Q15"/>
    <mergeCell ref="B16:C16"/>
    <mergeCell ref="K16:L16"/>
    <mergeCell ref="P16:Q16"/>
    <mergeCell ref="B17:C17"/>
    <mergeCell ref="K17:L17"/>
    <mergeCell ref="P17:Q17"/>
    <mergeCell ref="B18:C18"/>
    <mergeCell ref="K18:L18"/>
    <mergeCell ref="P18:Q18"/>
    <mergeCell ref="B19:C19"/>
    <mergeCell ref="B20:C20"/>
    <mergeCell ref="B23:C23"/>
    <mergeCell ref="K23:L23"/>
    <mergeCell ref="B24:C24"/>
    <mergeCell ref="K24:L24"/>
    <mergeCell ref="K25:L25"/>
    <mergeCell ref="K26:L26"/>
    <mergeCell ref="B28:C28"/>
    <mergeCell ref="B2:F3"/>
    <mergeCell ref="H2:K3"/>
    <mergeCell ref="L2:M3"/>
  </mergeCells>
  <phoneticPr fontId="1"/>
  <printOptions horizontalCentered="1" verticalCentered="1"/>
  <pageMargins left="0.39370078740157477" right="0.39370078740157477" top="0.39370078740157477" bottom="0.11811023622047245" header="0.19685039370078738" footer="0.11811023622047245"/>
  <pageSetup paperSize="9" scale="70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補助対象経費の内訳入力シート</vt:lpstr>
      <vt:lpstr>補助対象経費の内訳入力例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J22112</cp:lastModifiedBy>
  <cp:lastPrinted>2023-09-13T00:36:48Z</cp:lastPrinted>
  <dcterms:created xsi:type="dcterms:W3CDTF">2023-08-31T01:24:50Z</dcterms:created>
  <dcterms:modified xsi:type="dcterms:W3CDTF">2025-02-17T11:20:39Z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2025-02-17T11:20:39Z</vt:filetime>
  </property>
</Properties>
</file>