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8490" windowHeight="11020" tabRatio="906"/>
  </bookViews>
  <sheets>
    <sheet name="案分計算(単体設備)　シート" sheetId="4" r:id="rId1"/>
    <sheet name="案分計算(単体設備)　記入例" sheetId="3" r:id="rId2"/>
    <sheet name="値引きの案分計算の方法　記入例" sheetId="2" r:id="rId3"/>
  </sheets>
  <definedNames>
    <definedName name="_xlnm.Print_Area" localSheetId="2">'値引きの案分計算の方法　記入例'!$A$1:$S$35</definedName>
    <definedName name="_xlnm.Print_Area" localSheetId="1">'案分計算(単体設備)　記入例'!$A$1:$I$43</definedName>
    <definedName name="_xlnm.Print_Area" localSheetId="0">'案分計算(単体設備)　シート'!$A$1:$I$43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<sst xmlns="http://schemas.openxmlformats.org/spreadsheetml/2006/main" xmlns:r="http://schemas.openxmlformats.org/officeDocument/2006/relationships" count="80" uniqueCount="80">
  <si>
    <t>設置工事費</t>
    <rPh sb="0" eb="2">
      <t>セッチ</t>
    </rPh>
    <rPh sb="2" eb="5">
      <t>コウジヒ</t>
    </rPh>
    <phoneticPr fontId="1"/>
  </si>
  <si>
    <t>数量</t>
    <rPh sb="0" eb="2">
      <t>スウリョウ</t>
    </rPh>
    <phoneticPr fontId="1"/>
  </si>
  <si>
    <t>単価</t>
    <rPh sb="0" eb="2">
      <t>タンカ</t>
    </rPh>
    <phoneticPr fontId="1"/>
  </si>
  <si>
    <t>撤去費</t>
    <rPh sb="0" eb="3">
      <t>テッキョヒ</t>
    </rPh>
    <phoneticPr fontId="1"/>
  </si>
  <si>
    <t>備考</t>
    <rPh sb="0" eb="2">
      <t>ビコウ</t>
    </rPh>
    <phoneticPr fontId="1"/>
  </si>
  <si>
    <r>
      <t>単位：円（</t>
    </r>
    <r>
      <rPr>
        <sz val="18"/>
        <color rgb="FFFF0000"/>
        <rFont val="游ゴシック"/>
      </rPr>
      <t>税抜</t>
    </r>
    <r>
      <rPr>
        <sz val="18"/>
        <color theme="1"/>
        <rFont val="游ゴシック"/>
      </rPr>
      <t>）</t>
    </r>
    <rPh sb="0" eb="2">
      <t>タンイ</t>
    </rPh>
    <rPh sb="3" eb="4">
      <t>エン</t>
    </rPh>
    <rPh sb="5" eb="6">
      <t>ゼイ</t>
    </rPh>
    <rPh sb="6" eb="7">
      <t>ヌ</t>
    </rPh>
    <phoneticPr fontId="1"/>
  </si>
  <si>
    <t>金額</t>
    <rPh sb="0" eb="2">
      <t>キンガク</t>
    </rPh>
    <phoneticPr fontId="1"/>
  </si>
  <si>
    <t>（1,000円未満の端数は切り捨て）</t>
    <rPh sb="6" eb="7">
      <t>エン</t>
    </rPh>
    <rPh sb="7" eb="9">
      <t>ミマン</t>
    </rPh>
    <rPh sb="10" eb="12">
      <t>ハスウ</t>
    </rPh>
    <rPh sb="13" eb="14">
      <t>キ</t>
    </rPh>
    <rPh sb="15" eb="16">
      <t>ス</t>
    </rPh>
    <phoneticPr fontId="1"/>
  </si>
  <si>
    <t>台</t>
    <rPh sb="0" eb="1">
      <t>ダイ</t>
    </rPh>
    <phoneticPr fontId="1"/>
  </si>
  <si>
    <t>単位</t>
    <rPh sb="0" eb="2">
      <t>タンイ</t>
    </rPh>
    <phoneticPr fontId="1"/>
  </si>
  <si>
    <t>取付工事（室内機）</t>
    <rPh sb="0" eb="4">
      <t>トリツケコウジ</t>
    </rPh>
    <rPh sb="5" eb="8">
      <t>シツナイキ</t>
    </rPh>
    <phoneticPr fontId="1"/>
  </si>
  <si>
    <t>処分費</t>
    <rPh sb="0" eb="3">
      <t>ショブンヒ</t>
    </rPh>
    <phoneticPr fontId="1"/>
  </si>
  <si>
    <t>※別紙「値引き」案分計算シートを御活用ください。</t>
    <rPh sb="1" eb="3">
      <t>ベッシ</t>
    </rPh>
    <rPh sb="4" eb="6">
      <t>ネビ</t>
    </rPh>
    <rPh sb="8" eb="10">
      <t>アンブン</t>
    </rPh>
    <rPh sb="10" eb="12">
      <t>ケイサン</t>
    </rPh>
    <rPh sb="16" eb="19">
      <t>ゴカツヨウ</t>
    </rPh>
    <phoneticPr fontId="1"/>
  </si>
  <si>
    <t>値引き</t>
    <rPh sb="0" eb="2">
      <t>ネビキ</t>
    </rPh>
    <phoneticPr fontId="1"/>
  </si>
  <si>
    <t>【参考】案分計算方法  補助対象経費のみを対象</t>
  </si>
  <si>
    <t>値引後</t>
    <rPh sb="0" eb="3">
      <t>ネビキゴ</t>
    </rPh>
    <phoneticPr fontId="1"/>
  </si>
  <si>
    <t>補助対象経費合計</t>
    <rPh sb="0" eb="2">
      <t>ホジョ</t>
    </rPh>
    <rPh sb="2" eb="4">
      <t>タイショウ</t>
    </rPh>
    <rPh sb="4" eb="6">
      <t>ケイヒ</t>
    </rPh>
    <rPh sb="6" eb="8">
      <t>ゴウケイ</t>
    </rPh>
    <phoneticPr fontId="1"/>
  </si>
  <si>
    <t>取付工事</t>
    <rPh sb="0" eb="2">
      <t>トリツケ</t>
    </rPh>
    <rPh sb="2" eb="4">
      <t>コウジ</t>
    </rPh>
    <phoneticPr fontId="1"/>
  </si>
  <si>
    <t>サービス</t>
  </si>
  <si>
    <t>350,000 − 55,936＝294,064円</t>
  </si>
  <si>
    <t>入力すること</t>
    <rPh sb="0" eb="2">
      <t>ニュウリョク</t>
    </rPh>
    <phoneticPr fontId="1"/>
  </si>
  <si>
    <t>LED照明設備</t>
    <rPh sb="3" eb="5">
      <t>ショウメイ</t>
    </rPh>
    <rPh sb="5" eb="7">
      <t>セツビ</t>
    </rPh>
    <phoneticPr fontId="1"/>
  </si>
  <si>
    <t>撤去費</t>
    <rPh sb="0" eb="2">
      <t>テッキョ</t>
    </rPh>
    <rPh sb="2" eb="3">
      <t>ヒ</t>
    </rPh>
    <phoneticPr fontId="1"/>
  </si>
  <si>
    <t>式</t>
    <rPh sb="0" eb="1">
      <t>シキ</t>
    </rPh>
    <phoneticPr fontId="1"/>
  </si>
  <si>
    <t>運搬費</t>
    <rPh sb="0" eb="3">
      <t>ウンパンヒ</t>
    </rPh>
    <phoneticPr fontId="1"/>
  </si>
  <si>
    <t>値引き</t>
    <rPh sb="0" eb="2">
      <t>ネビ</t>
    </rPh>
    <phoneticPr fontId="1"/>
  </si>
  <si>
    <t>項目</t>
    <rPh sb="0" eb="2">
      <t>コウモク</t>
    </rPh>
    <phoneticPr fontId="1"/>
  </si>
  <si>
    <t>取付工事（室外機）</t>
    <rPh sb="0" eb="4">
      <t>トリツケコウジ</t>
    </rPh>
    <rPh sb="5" eb="8">
      <t>シツガイキ</t>
    </rPh>
    <phoneticPr fontId="1"/>
  </si>
  <si>
    <t>家電リサイクル費</t>
    <rPh sb="0" eb="2">
      <t>カデン</t>
    </rPh>
    <rPh sb="7" eb="8">
      <t>ヒ</t>
    </rPh>
    <phoneticPr fontId="1"/>
  </si>
  <si>
    <t>設備・機器費</t>
    <rPh sb="0" eb="2">
      <t>セツビ</t>
    </rPh>
    <rPh sb="3" eb="5">
      <t>キキ</t>
    </rPh>
    <rPh sb="5" eb="6">
      <t>ヒ</t>
    </rPh>
    <phoneticPr fontId="1"/>
  </si>
  <si>
    <t>フロンガス破壊処分費</t>
    <rPh sb="5" eb="7">
      <t>ハカイ</t>
    </rPh>
    <rPh sb="7" eb="10">
      <t>ショブンヒ</t>
    </rPh>
    <phoneticPr fontId="1"/>
  </si>
  <si>
    <t>値引きの案分計算の方法</t>
    <rPh sb="0" eb="2">
      <t>ネビ</t>
    </rPh>
    <rPh sb="4" eb="6">
      <t>アンブン</t>
    </rPh>
    <rPh sb="6" eb="8">
      <t>ケイサン</t>
    </rPh>
    <rPh sb="9" eb="11">
      <t>ホウホウ</t>
    </rPh>
    <phoneticPr fontId="1"/>
  </si>
  <si>
    <t>補助金額</t>
    <rPh sb="0" eb="3">
      <t>ホジョキン</t>
    </rPh>
    <rPh sb="3" eb="4">
      <t>ガク</t>
    </rPh>
    <phoneticPr fontId="1"/>
  </si>
  <si>
    <t>小計</t>
    <rPh sb="0" eb="2">
      <t>ショウケイ</t>
    </rPh>
    <phoneticPr fontId="1"/>
  </si>
  <si>
    <t>対象外経費</t>
    <rPh sb="0" eb="5">
      <t>タイショウガイケイヒ</t>
    </rPh>
    <phoneticPr fontId="1"/>
  </si>
  <si>
    <t>設置工事費   ： ((25,000+35,000)÷438,000)×−70,000＝ −9,589円</t>
  </si>
  <si>
    <t>補助対象経費合計</t>
    <rPh sb="0" eb="4">
      <t>ホジョタイショウ</t>
    </rPh>
    <rPh sb="4" eb="6">
      <t>ケイヒ</t>
    </rPh>
    <rPh sb="6" eb="8">
      <t>ゴウケイ</t>
    </rPh>
    <phoneticPr fontId="1"/>
  </si>
  <si>
    <t>設備A</t>
    <rPh sb="0" eb="2">
      <t>セツビ</t>
    </rPh>
    <phoneticPr fontId="1"/>
  </si>
  <si>
    <t>２．経費種別ごとの金額と値引き額を太枠内に入力してください。</t>
    <rPh sb="2" eb="4">
      <t>ケイヒ</t>
    </rPh>
    <rPh sb="4" eb="6">
      <t>シュベツ</t>
    </rPh>
    <rPh sb="9" eb="11">
      <t>キンガク</t>
    </rPh>
    <rPh sb="12" eb="14">
      <t>ネビ</t>
    </rPh>
    <rPh sb="15" eb="16">
      <t>ガク</t>
    </rPh>
    <rPh sb="17" eb="19">
      <t>フトワク</t>
    </rPh>
    <rPh sb="19" eb="20">
      <t>ナイ</t>
    </rPh>
    <rPh sb="21" eb="23">
      <t>ニュウリョク</t>
    </rPh>
    <phoneticPr fontId="1"/>
  </si>
  <si>
    <t>設備・機器の種類</t>
    <rPh sb="0" eb="2">
      <t>セツビ</t>
    </rPh>
    <rPh sb="3" eb="5">
      <t>キキ</t>
    </rPh>
    <rPh sb="6" eb="8">
      <t>シュルイ</t>
    </rPh>
    <phoneticPr fontId="1"/>
  </si>
  <si>
    <t>補助金額</t>
    <rPh sb="0" eb="2">
      <t>ホジョ</t>
    </rPh>
    <rPh sb="2" eb="4">
      <t>キンガク</t>
    </rPh>
    <phoneticPr fontId="1"/>
  </si>
  <si>
    <t>合計</t>
    <rPh sb="0" eb="2">
      <t>ゴウケイ</t>
    </rPh>
    <phoneticPr fontId="1"/>
  </si>
  <si>
    <t>単位：円(税抜)</t>
    <rPh sb="0" eb="2">
      <t>タンイ</t>
    </rPh>
    <rPh sb="3" eb="4">
      <t>エン</t>
    </rPh>
    <rPh sb="5" eb="6">
      <t>ゼイ</t>
    </rPh>
    <rPh sb="6" eb="7">
      <t>ヌ</t>
    </rPh>
    <phoneticPr fontId="1"/>
  </si>
  <si>
    <t>設置工事費</t>
    <rPh sb="0" eb="5">
      <t>セッチコウジヒ</t>
    </rPh>
    <phoneticPr fontId="1"/>
  </si>
  <si>
    <t>値引前</t>
    <rPh sb="0" eb="2">
      <t>ネビ</t>
    </rPh>
    <rPh sb="2" eb="3">
      <t>マエ</t>
    </rPh>
    <phoneticPr fontId="1"/>
  </si>
  <si>
    <t>値引額</t>
    <rPh sb="0" eb="2">
      <t>ネビキ</t>
    </rPh>
    <rPh sb="2" eb="3">
      <t>ガク</t>
    </rPh>
    <phoneticPr fontId="1"/>
  </si>
  <si>
    <t>補助対象</t>
    <rPh sb="0" eb="2">
      <t>ホジョ</t>
    </rPh>
    <rPh sb="2" eb="4">
      <t>タイショウ</t>
    </rPh>
    <phoneticPr fontId="1"/>
  </si>
  <si>
    <t>補助対象外</t>
    <rPh sb="0" eb="2">
      <t>ホジョ</t>
    </rPh>
    <rPh sb="2" eb="5">
      <t>タイショウガイ</t>
    </rPh>
    <phoneticPr fontId="1"/>
  </si>
  <si>
    <t>１．見積書の確認</t>
    <rPh sb="2" eb="4">
      <t>ミツモリ</t>
    </rPh>
    <rPh sb="4" eb="5">
      <t>ショ</t>
    </rPh>
    <rPh sb="6" eb="8">
      <t>カクニン</t>
    </rPh>
    <phoneticPr fontId="1"/>
  </si>
  <si>
    <t>円</t>
    <rPh sb="0" eb="1">
      <t>エン</t>
    </rPh>
    <phoneticPr fontId="1"/>
  </si>
  <si>
    <t>経費種別</t>
    <rPh sb="0" eb="2">
      <t>ケイヒ</t>
    </rPh>
    <rPh sb="2" eb="4">
      <t>シュベツ</t>
    </rPh>
    <phoneticPr fontId="1"/>
  </si>
  <si>
    <t>見積項目</t>
    <rPh sb="0" eb="2">
      <t>ミツモリ</t>
    </rPh>
    <rPh sb="2" eb="4">
      <t>コウモク</t>
    </rPh>
    <phoneticPr fontId="1"/>
  </si>
  <si>
    <t>値引きが複数項目や見積全体に対して行われる場合は，各項目の金額が値引き対象金額に占める</t>
    <rPh sb="0" eb="2">
      <t>ネビ</t>
    </rPh>
    <rPh sb="4" eb="6">
      <t>フクスウ</t>
    </rPh>
    <rPh sb="6" eb="8">
      <t>コウモク</t>
    </rPh>
    <rPh sb="9" eb="11">
      <t>ミツ</t>
    </rPh>
    <rPh sb="11" eb="13">
      <t>ゼンタイ</t>
    </rPh>
    <rPh sb="14" eb="15">
      <t>タイ</t>
    </rPh>
    <rPh sb="17" eb="18">
      <t>オコナ</t>
    </rPh>
    <rPh sb="21" eb="23">
      <t>バアイ</t>
    </rPh>
    <rPh sb="25" eb="28">
      <t>カクコウモク</t>
    </rPh>
    <rPh sb="29" eb="31">
      <t>キンガク</t>
    </rPh>
    <rPh sb="32" eb="34">
      <t>ネビ</t>
    </rPh>
    <rPh sb="35" eb="37">
      <t>タイショウ</t>
    </rPh>
    <rPh sb="37" eb="39">
      <t>キンガク</t>
    </rPh>
    <rPh sb="40" eb="41">
      <t>シ</t>
    </rPh>
    <phoneticPr fontId="1"/>
  </si>
  <si>
    <t>見積項目ごとに補助対象経費と補助対象外を確認します。</t>
    <rPh sb="0" eb="2">
      <t>ミツモリ</t>
    </rPh>
    <rPh sb="2" eb="4">
      <t>コウモク</t>
    </rPh>
    <rPh sb="7" eb="9">
      <t>ホジョ</t>
    </rPh>
    <rPh sb="9" eb="11">
      <t>タイショウ</t>
    </rPh>
    <rPh sb="11" eb="13">
      <t>ケイヒ</t>
    </rPh>
    <rPh sb="14" eb="16">
      <t>ホジョ</t>
    </rPh>
    <rPh sb="16" eb="18">
      <t>タイショウ</t>
    </rPh>
    <rPh sb="18" eb="19">
      <t>ガイ</t>
    </rPh>
    <rPh sb="20" eb="22">
      <t>カクニン</t>
    </rPh>
    <phoneticPr fontId="1"/>
  </si>
  <si>
    <t>「値引き」案分計算シート　その①単体設備</t>
    <rPh sb="1" eb="3">
      <t>ネビ</t>
    </rPh>
    <rPh sb="5" eb="7">
      <t>アンブン</t>
    </rPh>
    <rPh sb="7" eb="9">
      <t>ケイサン</t>
    </rPh>
    <rPh sb="16" eb="18">
      <t>タンタイ</t>
    </rPh>
    <rPh sb="18" eb="20">
      <t>セツビ</t>
    </rPh>
    <phoneticPr fontId="1"/>
  </si>
  <si>
    <r>
      <t>　値引きが複数項目や見積全体に対して行われる場合は，各項目の金額が値引き対象金額に占める割合に応じて値引額を分割し，経費種別ごとの値引後の金額を用い</t>
    </r>
    <r>
      <rPr>
        <sz val="14"/>
        <color auto="1"/>
        <rFont val="游ゴシック"/>
      </rPr>
      <t>て，交付申請を行っていただきます。   「機器本体値引」 のように，値引きの対象項目が明確である場合は，その対象項目から値引きを行った金額を用いて，交付申請を行っていただきます。</t>
    </r>
    <rPh sb="76" eb="78">
      <t>コウフ</t>
    </rPh>
    <rPh sb="148" eb="150">
      <t>コウフ</t>
    </rPh>
    <phoneticPr fontId="1"/>
  </si>
  <si>
    <t>見積書例　設備１</t>
    <rPh sb="0" eb="3">
      <t>ミツモリショ</t>
    </rPh>
    <rPh sb="3" eb="4">
      <t>レイ</t>
    </rPh>
    <rPh sb="5" eb="7">
      <t>セツビ</t>
    </rPh>
    <phoneticPr fontId="1"/>
  </si>
  <si>
    <t>補助対象経費に３分の１を乗じて得た額</t>
    <rPh sb="0" eb="2">
      <t>ホジョ</t>
    </rPh>
    <rPh sb="2" eb="4">
      <t>タイショウ</t>
    </rPh>
    <rPh sb="4" eb="6">
      <t>ケイヒ</t>
    </rPh>
    <rPh sb="8" eb="9">
      <t>ブン</t>
    </rPh>
    <rPh sb="12" eb="13">
      <t>ジョウ</t>
    </rPh>
    <rPh sb="15" eb="16">
      <t>エ</t>
    </rPh>
    <rPh sb="17" eb="18">
      <t>ガク</t>
    </rPh>
    <phoneticPr fontId="1"/>
  </si>
  <si>
    <t>設備・機器費：(350,000÷438,000)×−70,000＝ −55,936円</t>
  </si>
  <si>
    <t>60,000 − 9,589＝50,411円</t>
  </si>
  <si>
    <t>案分計算に基づき各補助対象経費から値引きを行う</t>
    <rPh sb="0" eb="2">
      <t>アンブン</t>
    </rPh>
    <rPh sb="2" eb="4">
      <t>ケイサン</t>
    </rPh>
    <rPh sb="5" eb="6">
      <t>モト</t>
    </rPh>
    <rPh sb="8" eb="9">
      <t>カク</t>
    </rPh>
    <rPh sb="9" eb="11">
      <t>ホジョ</t>
    </rPh>
    <rPh sb="11" eb="13">
      <t>タイショウ</t>
    </rPh>
    <rPh sb="13" eb="15">
      <t>ケイヒ</t>
    </rPh>
    <rPh sb="17" eb="19">
      <t>ネビ</t>
    </rPh>
    <rPh sb="21" eb="22">
      <t>オコナ</t>
    </rPh>
    <phoneticPr fontId="1"/>
  </si>
  <si>
    <t>搬入，据付費</t>
    <rPh sb="0" eb="2">
      <t>ハンニュウ</t>
    </rPh>
    <rPh sb="3" eb="5">
      <t>スエツケ</t>
    </rPh>
    <rPh sb="5" eb="6">
      <t>ヒ</t>
    </rPh>
    <phoneticPr fontId="1"/>
  </si>
  <si>
    <t>黄色セル</t>
    <rPh sb="0" eb="2">
      <t>キイロ</t>
    </rPh>
    <phoneticPr fontId="1"/>
  </si>
  <si>
    <t>オレンジ色セル</t>
    <rPh sb="4" eb="5">
      <t>イロ</t>
    </rPh>
    <phoneticPr fontId="1"/>
  </si>
  <si>
    <t>計算式あり</t>
    <rPh sb="0" eb="3">
      <t>ケイサンシキ</t>
    </rPh>
    <phoneticPr fontId="1"/>
  </si>
  <si>
    <t>緑色セル</t>
    <rPh sb="0" eb="1">
      <t>ミドリ</t>
    </rPh>
    <rPh sb="1" eb="2">
      <t>イロ</t>
    </rPh>
    <phoneticPr fontId="1"/>
  </si>
  <si>
    <t>タブ選択すること</t>
    <rPh sb="2" eb="4">
      <t>センタク</t>
    </rPh>
    <phoneticPr fontId="1"/>
  </si>
  <si>
    <t>冷凍・冷蔵庫</t>
    <rPh sb="0" eb="2">
      <t>レイトウ</t>
    </rPh>
    <rPh sb="3" eb="6">
      <t>レイゾウコ</t>
    </rPh>
    <phoneticPr fontId="1"/>
  </si>
  <si>
    <r>
      <t>　　　　　社　</t>
    </r>
    <r>
      <rPr>
        <sz val="11"/>
        <color auto="1"/>
        <rFont val="游ゴシック"/>
      </rPr>
      <t>冷凍・冷蔵庫</t>
    </r>
    <rPh sb="5" eb="6">
      <t>シャ</t>
    </rPh>
    <rPh sb="7" eb="9">
      <t>レイトウ</t>
    </rPh>
    <rPh sb="10" eb="13">
      <t>レイゾウコ</t>
    </rPh>
    <phoneticPr fontId="1"/>
  </si>
  <si>
    <t>　　　　　社　LED照明設備</t>
    <rPh sb="5" eb="6">
      <t>シャ</t>
    </rPh>
    <rPh sb="10" eb="12">
      <t>ショウメイ</t>
    </rPh>
    <rPh sb="12" eb="14">
      <t>セツビ</t>
    </rPh>
    <phoneticPr fontId="1"/>
  </si>
  <si>
    <t>空調機器</t>
    <rPh sb="0" eb="2">
      <t>クウチョウ</t>
    </rPh>
    <rPh sb="2" eb="4">
      <t>キキ</t>
    </rPh>
    <phoneticPr fontId="1"/>
  </si>
  <si>
    <t>　　　　　社　空調機器</t>
    <rPh sb="5" eb="6">
      <t>シャ</t>
    </rPh>
    <rPh sb="7" eb="9">
      <t>クウチョウ</t>
    </rPh>
    <rPh sb="9" eb="11">
      <t>キキ</t>
    </rPh>
    <phoneticPr fontId="1"/>
  </si>
  <si>
    <r>
      <t>行った金額を用い</t>
    </r>
    <r>
      <rPr>
        <sz val="11"/>
        <color auto="1"/>
        <rFont val="游ゴシック"/>
      </rPr>
      <t>て，交付申請を行います。</t>
    </r>
    <rPh sb="10" eb="12">
      <t>コウフ</t>
    </rPh>
    <phoneticPr fontId="1"/>
  </si>
  <si>
    <t>●●社　空調機器</t>
    <rPh sb="2" eb="3">
      <t>シャ</t>
    </rPh>
    <rPh sb="4" eb="6">
      <t>クウチョウ</t>
    </rPh>
    <rPh sb="6" eb="8">
      <t>キキ</t>
    </rPh>
    <phoneticPr fontId="1"/>
  </si>
  <si>
    <t>補助対象経費小計</t>
    <rPh sb="0" eb="2">
      <t>ホジョ</t>
    </rPh>
    <rPh sb="2" eb="4">
      <t>タイショウ</t>
    </rPh>
    <rPh sb="4" eb="6">
      <t>ケイヒ</t>
    </rPh>
    <rPh sb="6" eb="8">
      <t>ショウケイ</t>
    </rPh>
    <phoneticPr fontId="1"/>
  </si>
  <si>
    <t>（例）</t>
    <rPh sb="1" eb="2">
      <t>レイ</t>
    </rPh>
    <phoneticPr fontId="1"/>
  </si>
  <si>
    <t>合計金額が見積書と合致していること</t>
    <rPh sb="0" eb="2">
      <t>ゴウケイ</t>
    </rPh>
    <phoneticPr fontId="1"/>
  </si>
  <si>
    <r>
      <t>割合に応じて値引額を分割し，経費種別ごとの値引後の金額を用い</t>
    </r>
    <r>
      <rPr>
        <sz val="11"/>
        <color auto="1"/>
        <rFont val="游ゴシック"/>
      </rPr>
      <t>て，交付申請を行います。</t>
    </r>
    <rPh sb="32" eb="34">
      <t>コウフ</t>
    </rPh>
    <phoneticPr fontId="1"/>
  </si>
  <si>
    <r>
      <t>「機器本体値引」のように</t>
    </r>
    <r>
      <rPr>
        <sz val="11"/>
        <color auto="1"/>
        <rFont val="游ゴシック"/>
      </rPr>
      <t>，値引きの対象項目が明確である場合は，その対象項目から値引きを</t>
    </r>
    <rPh sb="13" eb="15">
      <t>ネビ</t>
    </rPh>
    <rPh sb="27" eb="29">
      <t>バアイ</t>
    </rPh>
    <rPh sb="33" eb="35">
      <t>タイショウ</t>
    </rPh>
    <rPh sb="35" eb="37">
      <t>コウモク</t>
    </rPh>
    <phoneticPr fontId="1"/>
  </si>
  <si>
    <r>
      <t>３．</t>
    </r>
    <r>
      <rPr>
        <sz val="11"/>
        <color auto="1"/>
        <rFont val="游ゴシック"/>
      </rPr>
      <t>交付申請　経費入力項目</t>
    </r>
    <rPh sb="2" eb="4">
      <t>コウフ</t>
    </rPh>
    <rPh sb="4" eb="6">
      <t>シンセイ</t>
    </rPh>
    <rPh sb="7" eb="9">
      <t>ケイヒ</t>
    </rPh>
    <rPh sb="9" eb="11">
      <t>ニュウリョク</t>
    </rPh>
    <rPh sb="11" eb="13">
      <t>コウモク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</si>
</sst>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游ゴシック"/>
      <family val="3"/>
      <scheme val="minor"/>
    </font>
    <font>
      <sz val="6"/>
      <color auto="1"/>
      <name val="游ゴシック"/>
      <family val="3"/>
      <scheme val="minor"/>
    </font>
    <font>
      <sz val="11"/>
      <color auto="1"/>
      <name val="游ゴシック"/>
      <family val="3"/>
      <scheme val="minor"/>
    </font>
    <font>
      <sz val="11"/>
      <color auto="1"/>
      <name val="游ゴシック"/>
      <family val="3"/>
      <scheme val="minor"/>
    </font>
    <font>
      <sz val="11"/>
      <color theme="0"/>
      <name val="游ゴシック"/>
      <family val="3"/>
      <scheme val="minor"/>
    </font>
    <font>
      <sz val="11"/>
      <color rgb="FFFFC000"/>
      <name val="游ゴシック"/>
      <family val="3"/>
      <scheme val="minor"/>
    </font>
    <font>
      <sz val="11"/>
      <color theme="1"/>
      <name val="游ゴシック"/>
      <family val="3"/>
      <scheme val="minor"/>
    </font>
    <font>
      <sz val="11"/>
      <color rgb="FFFF0000"/>
      <name val="游ゴシック"/>
      <family val="3"/>
      <scheme val="minor"/>
    </font>
    <font>
      <b/>
      <sz val="11"/>
      <color theme="1"/>
      <name val="游ゴシック"/>
      <family val="3"/>
      <scheme val="minor"/>
    </font>
    <font>
      <b/>
      <sz val="22"/>
      <color rgb="FFFF0000"/>
      <name val="游ゴシック"/>
      <family val="3"/>
      <scheme val="minor"/>
    </font>
    <font>
      <b/>
      <sz val="8"/>
      <color auto="1"/>
      <name val="游ゴシック"/>
      <family val="3"/>
      <scheme val="minor"/>
    </font>
    <font>
      <sz val="22"/>
      <color theme="1"/>
      <name val="游ゴシック"/>
      <family val="3"/>
      <scheme val="minor"/>
    </font>
    <font>
      <sz val="14"/>
      <color auto="1"/>
      <name val="游ゴシック"/>
      <family val="3"/>
      <scheme val="minor"/>
    </font>
    <font>
      <sz val="16"/>
      <color rgb="FFFF0000"/>
      <name val="游ゴシック"/>
      <family val="3"/>
      <scheme val="minor"/>
    </font>
    <font>
      <sz val="18"/>
      <color theme="1"/>
      <name val="游ゴシック"/>
      <family val="3"/>
      <scheme val="minor"/>
    </font>
    <font>
      <b/>
      <sz val="12"/>
      <color rgb="FFFF0000"/>
      <name val="游ゴシック"/>
      <family val="3"/>
      <scheme val="minor"/>
    </font>
    <font>
      <b/>
      <sz val="12"/>
      <color theme="1"/>
      <name val="游ゴシック"/>
      <family val="3"/>
      <scheme val="minor"/>
    </font>
    <font>
      <sz val="12"/>
      <color theme="1"/>
      <name val="游ゴシック"/>
      <family val="3"/>
      <scheme val="minor"/>
    </font>
    <font>
      <sz val="16"/>
      <color theme="1"/>
      <name val="游ゴシック"/>
      <family val="3"/>
      <scheme val="minor"/>
    </font>
    <font>
      <b/>
      <sz val="11"/>
      <color rgb="FFFF0000"/>
      <name val="游ゴシック"/>
      <family val="3"/>
      <scheme val="minor"/>
    </font>
  </fonts>
  <fills count="9">
    <fill>
      <patternFill patternType="none"/>
    </fill>
    <fill>
      <patternFill patternType="gray125"/>
    </fill>
    <fill>
      <patternFill patternType="solid">
        <fgColor rgb="FF2F5597"/>
        <bgColor indexed="64"/>
      </patternFill>
    </fill>
    <fill>
      <patternFill patternType="solid">
        <fgColor rgb="FFD4F3B5"/>
        <bgColor indexed="64"/>
      </patternFill>
    </fill>
    <fill>
      <patternFill patternType="solid">
        <fgColor theme="7" tint="0.8"/>
        <bgColor indexed="64"/>
      </patternFill>
    </fill>
    <fill>
      <patternFill patternType="solid">
        <fgColor rgb="FFFFFFBE"/>
        <bgColor indexed="64"/>
      </patternFill>
    </fill>
    <fill>
      <patternFill patternType="solid">
        <fgColor theme="0"/>
        <bgColor indexed="64"/>
      </patternFill>
    </fill>
    <fill>
      <patternFill patternType="solid">
        <fgColor rgb="FFFFE69A"/>
        <bgColor indexed="64"/>
      </patternFill>
    </fill>
    <fill>
      <patternFill patternType="solid">
        <fgColor theme="0" tint="-0.25"/>
        <bgColor indexed="64"/>
      </patternFill>
    </fill>
  </fills>
  <borders count="47">
    <border>
      <left/>
      <right/>
      <top/>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double">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thin">
        <color indexed="64"/>
      </bottom>
      <diagonal/>
    </border>
    <border>
      <left style="thin">
        <color theme="0"/>
      </left>
      <right style="thin">
        <color indexed="64"/>
      </right>
      <top style="thin">
        <color indexed="64"/>
      </top>
      <bottom style="thin">
        <color indexed="64"/>
      </bottom>
      <diagonal/>
    </border>
    <border>
      <left style="thick">
        <color rgb="FF2F5597"/>
      </left>
      <right/>
      <top style="thick">
        <color rgb="FF2F5597"/>
      </top>
      <bottom/>
      <diagonal/>
    </border>
    <border>
      <left style="thick">
        <color rgb="FF2F5597"/>
      </left>
      <right/>
      <top/>
      <bottom style="thick">
        <color rgb="FF2F5597"/>
      </bottom>
      <diagonal/>
    </border>
    <border>
      <left style="thick">
        <color rgb="FF2F5597"/>
      </left>
      <right/>
      <top/>
      <bottom/>
      <diagonal/>
    </border>
    <border>
      <left/>
      <right/>
      <top style="thick">
        <color rgb="FF2F5597"/>
      </top>
      <bottom/>
      <diagonal/>
    </border>
    <border>
      <left/>
      <right/>
      <top/>
      <bottom style="thick">
        <color rgb="FF2F5597"/>
      </bottom>
      <diagonal/>
    </border>
    <border>
      <left/>
      <right style="thin">
        <color indexed="64"/>
      </right>
      <top style="thin">
        <color indexed="64"/>
      </top>
      <bottom/>
      <diagonal/>
    </border>
    <border>
      <left/>
      <right style="thick">
        <color rgb="FF2F5597"/>
      </right>
      <top style="thick">
        <color rgb="FF2F5597"/>
      </top>
      <bottom/>
      <diagonal/>
    </border>
    <border>
      <left/>
      <right style="thick">
        <color rgb="FF2F5597"/>
      </right>
      <top/>
      <bottom style="thick">
        <color rgb="FF2F5597"/>
      </bottom>
      <diagonal/>
    </border>
    <border>
      <left style="mediumDashed">
        <color rgb="FFFF0000"/>
      </left>
      <right style="mediumDashed">
        <color rgb="FFFF0000"/>
      </right>
      <top style="mediumDashed">
        <color rgb="FFFF0000"/>
      </top>
      <bottom style="mediumDashed">
        <color rgb="FFFF0000"/>
      </bottom>
      <diagonal/>
    </border>
    <border>
      <left style="thin">
        <color theme="0"/>
      </left>
      <right/>
      <top style="thin">
        <color indexed="64"/>
      </top>
      <bottom style="thin">
        <color indexed="64"/>
      </bottom>
      <diagonal/>
    </border>
    <border>
      <left/>
      <right/>
      <top/>
      <bottom style="thin">
        <color rgb="FFFF0000"/>
      </bottom>
      <diagonal/>
    </border>
    <border>
      <left/>
      <right style="thick">
        <color rgb="FF2F5597"/>
      </right>
      <top/>
      <bottom/>
      <diagonal/>
    </border>
    <border>
      <left/>
      <right style="thick">
        <color rgb="FF2F5597"/>
      </right>
      <top/>
      <bottom style="thin">
        <color rgb="FFFF0000"/>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76">
    <xf numFmtId="0" fontId="0" fillId="0" borderId="0" xfId="0">
      <alignment vertical="center"/>
    </xf>
    <xf numFmtId="0" fontId="2" fillId="0" borderId="0" xfId="0" applyFont="1">
      <alignment vertical="center"/>
    </xf>
    <xf numFmtId="0" fontId="3" fillId="0" borderId="0" xfId="0" applyFont="1">
      <alignment vertical="center"/>
    </xf>
    <xf numFmtId="0" fontId="4" fillId="2" borderId="1" xfId="0" applyFont="1" applyFill="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9" xfId="0" applyBorder="1">
      <alignment vertical="center"/>
    </xf>
    <xf numFmtId="0" fontId="4" fillId="2" borderId="10" xfId="0" applyFont="1" applyFill="1" applyBorder="1" applyAlignment="1">
      <alignment horizontal="center" vertical="center"/>
    </xf>
    <xf numFmtId="0" fontId="0" fillId="3" borderId="6" xfId="0" applyFill="1" applyBorder="1">
      <alignment vertical="center"/>
    </xf>
    <xf numFmtId="0" fontId="3" fillId="0" borderId="11" xfId="0" applyFont="1" applyBorder="1">
      <alignment vertical="center"/>
    </xf>
    <xf numFmtId="0" fontId="3" fillId="0" borderId="8" xfId="0" applyFont="1" applyBorder="1">
      <alignment vertical="center"/>
    </xf>
    <xf numFmtId="0" fontId="3" fillId="0" borderId="12"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0" xfId="0" applyFont="1">
      <alignment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0" fillId="4" borderId="6" xfId="0" applyFill="1" applyBorder="1">
      <alignment vertical="center"/>
    </xf>
    <xf numFmtId="0" fontId="0" fillId="4" borderId="19" xfId="0" applyFill="1" applyBorder="1">
      <alignment vertical="center"/>
    </xf>
    <xf numFmtId="38" fontId="4" fillId="2" borderId="10" xfId="1" applyFont="1" applyFill="1" applyBorder="1" applyAlignment="1">
      <alignment horizontal="center" vertical="center"/>
    </xf>
    <xf numFmtId="3" fontId="0" fillId="4" borderId="20" xfId="1" applyNumberFormat="1" applyFont="1" applyFill="1" applyBorder="1">
      <alignment vertical="center"/>
    </xf>
    <xf numFmtId="3" fontId="0" fillId="4" borderId="21" xfId="1" applyNumberFormat="1" applyFont="1" applyFill="1" applyBorder="1">
      <alignment vertical="center"/>
    </xf>
    <xf numFmtId="3" fontId="0" fillId="4" borderId="22" xfId="1" applyNumberFormat="1" applyFont="1" applyFill="1" applyBorder="1">
      <alignment vertical="center"/>
    </xf>
    <xf numFmtId="3" fontId="0" fillId="5" borderId="23" xfId="0" applyNumberFormat="1" applyFont="1" applyFill="1" applyBorder="1" applyAlignment="1">
      <alignment horizontal="right" vertical="center"/>
    </xf>
    <xf numFmtId="3" fontId="0" fillId="4" borderId="21" xfId="0" applyNumberFormat="1" applyFill="1" applyBorder="1" applyAlignment="1">
      <alignment horizontal="right" vertical="center"/>
    </xf>
    <xf numFmtId="3" fontId="0" fillId="5" borderId="11" xfId="0" applyNumberFormat="1" applyFont="1" applyFill="1" applyBorder="1" applyAlignment="1">
      <alignment horizontal="right" vertical="center"/>
    </xf>
    <xf numFmtId="0" fontId="0" fillId="3" borderId="8" xfId="0" applyFont="1" applyFill="1" applyBorder="1" applyAlignment="1">
      <alignment horizontal="center" vertical="center"/>
    </xf>
    <xf numFmtId="38" fontId="7" fillId="5" borderId="8" xfId="0" applyNumberFormat="1" applyFont="1" applyFill="1" applyBorder="1">
      <alignment vertical="center"/>
    </xf>
    <xf numFmtId="0" fontId="0" fillId="3" borderId="6" xfId="0" applyFont="1" applyFill="1" applyBorder="1" applyAlignment="1">
      <alignment horizontal="center" vertical="center"/>
    </xf>
    <xf numFmtId="3" fontId="0" fillId="4" borderId="24" xfId="1" applyNumberFormat="1" applyFont="1" applyFill="1" applyBorder="1">
      <alignment vertical="center"/>
    </xf>
    <xf numFmtId="3" fontId="0" fillId="4" borderId="25" xfId="1" applyNumberFormat="1" applyFont="1" applyFill="1" applyBorder="1">
      <alignment vertical="center"/>
    </xf>
    <xf numFmtId="3" fontId="0" fillId="4" borderId="26" xfId="1" applyNumberFormat="1" applyFont="1" applyFill="1" applyBorder="1">
      <alignment vertical="center"/>
    </xf>
    <xf numFmtId="3" fontId="0" fillId="5" borderId="27" xfId="0" applyNumberFormat="1" applyFont="1" applyFill="1" applyBorder="1" applyAlignment="1">
      <alignment horizontal="right" vertical="center"/>
    </xf>
    <xf numFmtId="3" fontId="0" fillId="4" borderId="25" xfId="0" applyNumberFormat="1" applyFill="1" applyBorder="1" applyAlignment="1">
      <alignment horizontal="right" vertical="center"/>
    </xf>
    <xf numFmtId="3" fontId="0" fillId="5" borderId="28" xfId="0" applyNumberFormat="1" applyFont="1" applyFill="1" applyBorder="1" applyAlignment="1">
      <alignment horizontal="right" vertical="center"/>
    </xf>
    <xf numFmtId="38" fontId="0" fillId="0" borderId="0" xfId="1" applyFont="1">
      <alignment vertical="center"/>
    </xf>
    <xf numFmtId="0" fontId="0" fillId="3" borderId="15" xfId="0" applyFont="1" applyFill="1" applyBorder="1" applyAlignment="1">
      <alignment horizontal="center" vertical="center"/>
    </xf>
    <xf numFmtId="0" fontId="7" fillId="5" borderId="15" xfId="0" applyFont="1" applyFill="1" applyBorder="1">
      <alignment vertical="center"/>
    </xf>
    <xf numFmtId="0" fontId="0" fillId="0" borderId="0" xfId="0" applyAlignment="1">
      <alignment horizontal="right" vertical="center"/>
    </xf>
    <xf numFmtId="38" fontId="0" fillId="4" borderId="6" xfId="1" applyFont="1" applyFill="1" applyBorder="1">
      <alignment vertical="center"/>
    </xf>
    <xf numFmtId="38" fontId="0" fillId="4" borderId="19" xfId="1" applyFont="1" applyFill="1" applyBorder="1" applyAlignment="1">
      <alignment horizontal="right" vertical="center"/>
    </xf>
    <xf numFmtId="3" fontId="0" fillId="5" borderId="29" xfId="1" applyNumberFormat="1" applyFont="1" applyFill="1" applyBorder="1" applyAlignment="1">
      <alignment vertical="center"/>
    </xf>
    <xf numFmtId="3" fontId="0" fillId="5" borderId="30" xfId="1" applyNumberFormat="1" applyFont="1" applyFill="1" applyBorder="1" applyAlignment="1">
      <alignment vertical="center"/>
    </xf>
    <xf numFmtId="3" fontId="0" fillId="5" borderId="31" xfId="1" applyNumberFormat="1" applyFont="1" applyFill="1" applyBorder="1" applyAlignment="1">
      <alignment vertical="center"/>
    </xf>
    <xf numFmtId="3" fontId="0" fillId="0" borderId="7" xfId="1" applyNumberFormat="1" applyFont="1" applyBorder="1" applyAlignment="1">
      <alignment vertical="center"/>
    </xf>
    <xf numFmtId="3" fontId="0" fillId="0" borderId="30" xfId="1" applyNumberFormat="1" applyFont="1" applyBorder="1" applyAlignment="1">
      <alignment vertical="center"/>
    </xf>
    <xf numFmtId="3" fontId="0" fillId="0" borderId="8" xfId="1" applyNumberFormat="1" applyFont="1" applyBorder="1" applyAlignment="1">
      <alignment vertical="center"/>
    </xf>
    <xf numFmtId="3" fontId="3" fillId="5" borderId="6" xfId="1" applyNumberFormat="1" applyFont="1" applyFill="1" applyBorder="1">
      <alignment vertical="center"/>
    </xf>
    <xf numFmtId="3" fontId="3" fillId="5" borderId="19" xfId="1" applyNumberFormat="1" applyFont="1" applyFill="1" applyBorder="1">
      <alignment vertical="center"/>
    </xf>
    <xf numFmtId="3" fontId="0" fillId="5" borderId="9" xfId="1" applyNumberFormat="1" applyFont="1" applyFill="1" applyBorder="1">
      <alignment vertical="center"/>
    </xf>
    <xf numFmtId="3" fontId="3" fillId="4" borderId="6" xfId="1" applyNumberFormat="1" applyFont="1" applyFill="1" applyBorder="1">
      <alignment vertical="center"/>
    </xf>
    <xf numFmtId="3" fontId="7" fillId="5" borderId="9" xfId="1" applyNumberFormat="1" applyFont="1" applyFill="1" applyBorder="1" applyAlignment="1">
      <alignment vertical="center"/>
    </xf>
    <xf numFmtId="3" fontId="7" fillId="5" borderId="6" xfId="1" applyNumberFormat="1" applyFont="1" applyFill="1" applyBorder="1" applyAlignment="1">
      <alignment vertical="center"/>
    </xf>
    <xf numFmtId="3" fontId="3" fillId="5" borderId="19" xfId="1" applyNumberFormat="1" applyFont="1" applyFill="1" applyBorder="1" applyAlignment="1">
      <alignment vertical="center"/>
    </xf>
    <xf numFmtId="3" fontId="3" fillId="0" borderId="32" xfId="1" applyNumberFormat="1" applyFont="1" applyBorder="1" applyAlignment="1">
      <alignment vertical="center"/>
    </xf>
    <xf numFmtId="3" fontId="3" fillId="0" borderId="30" xfId="1" applyNumberFormat="1" applyFont="1" applyBorder="1" applyAlignment="1">
      <alignment vertical="center"/>
    </xf>
    <xf numFmtId="3" fontId="3" fillId="0" borderId="30" xfId="0" applyNumberFormat="1" applyFont="1" applyBorder="1">
      <alignment vertical="center"/>
    </xf>
    <xf numFmtId="0" fontId="0" fillId="0" borderId="8" xfId="0" applyFont="1" applyFill="1" applyBorder="1" applyAlignment="1">
      <alignment horizontal="center" vertical="center"/>
    </xf>
    <xf numFmtId="0" fontId="4" fillId="2" borderId="33" xfId="0" applyFont="1" applyFill="1" applyBorder="1" applyAlignment="1">
      <alignment horizontal="center" vertical="center"/>
    </xf>
    <xf numFmtId="0" fontId="3" fillId="0" borderId="6" xfId="0" applyFont="1" applyFill="1" applyBorder="1">
      <alignment vertical="center"/>
    </xf>
    <xf numFmtId="0" fontId="0" fillId="0" borderId="5" xfId="0" applyBorder="1">
      <alignment vertical="center"/>
    </xf>
    <xf numFmtId="0" fontId="0" fillId="0" borderId="6" xfId="0" applyBorder="1">
      <alignment vertical="center"/>
    </xf>
    <xf numFmtId="3" fontId="0" fillId="0" borderId="13" xfId="0" applyNumberFormat="1" applyBorder="1">
      <alignment vertical="center"/>
    </xf>
    <xf numFmtId="3" fontId="0" fillId="0" borderId="15" xfId="0" applyNumberFormat="1" applyBorder="1">
      <alignment vertical="center"/>
    </xf>
    <xf numFmtId="0" fontId="0" fillId="0" borderId="15" xfId="0" applyFont="1" applyFill="1" applyBorder="1" applyAlignment="1">
      <alignment horizontal="center" vertical="center"/>
    </xf>
    <xf numFmtId="38" fontId="7" fillId="5" borderId="6" xfId="1" applyFont="1" applyFill="1" applyBorder="1">
      <alignment vertical="center"/>
    </xf>
    <xf numFmtId="0" fontId="0" fillId="6" borderId="0" xfId="0" applyFill="1" applyAlignment="1">
      <alignment horizontal="center" vertical="center"/>
    </xf>
    <xf numFmtId="0" fontId="0" fillId="5" borderId="6" xfId="0" applyFill="1" applyBorder="1">
      <alignment vertical="center"/>
    </xf>
    <xf numFmtId="0" fontId="7" fillId="0" borderId="6" xfId="0" applyFont="1" applyBorder="1">
      <alignment vertical="center"/>
    </xf>
    <xf numFmtId="0" fontId="8" fillId="0" borderId="6" xfId="0" applyFont="1" applyBorder="1">
      <alignment vertical="center"/>
    </xf>
    <xf numFmtId="0" fontId="3" fillId="0" borderId="9" xfId="0" applyFont="1" applyBorder="1">
      <alignment vertical="center"/>
    </xf>
    <xf numFmtId="0" fontId="0" fillId="3" borderId="19" xfId="0" applyFill="1" applyBorder="1">
      <alignment vertical="center"/>
    </xf>
    <xf numFmtId="0" fontId="0" fillId="7" borderId="6" xfId="0" applyFill="1" applyBorder="1">
      <alignment vertical="center"/>
    </xf>
    <xf numFmtId="0" fontId="0" fillId="7" borderId="19" xfId="0" applyFill="1" applyBorder="1">
      <alignment vertical="center"/>
    </xf>
    <xf numFmtId="38" fontId="7" fillId="0" borderId="8" xfId="0" applyNumberFormat="1" applyFont="1" applyBorder="1">
      <alignment vertical="center"/>
    </xf>
    <xf numFmtId="0" fontId="9" fillId="0" borderId="0" xfId="0" applyFont="1" applyBorder="1" applyAlignment="1">
      <alignment horizontal="center" vertical="center"/>
    </xf>
    <xf numFmtId="0" fontId="0" fillId="3" borderId="19" xfId="0" applyFont="1" applyFill="1" applyBorder="1" applyAlignment="1">
      <alignment horizontal="center" vertical="center"/>
    </xf>
    <xf numFmtId="0" fontId="7" fillId="0" borderId="15" xfId="0" applyFont="1" applyBorder="1">
      <alignment vertical="center"/>
    </xf>
    <xf numFmtId="38" fontId="0" fillId="7" borderId="6" xfId="1" applyFont="1" applyFill="1" applyBorder="1">
      <alignment vertical="center"/>
    </xf>
    <xf numFmtId="38" fontId="0" fillId="7" borderId="19" xfId="1" applyFont="1" applyFill="1" applyBorder="1" applyAlignment="1">
      <alignment horizontal="center" vertical="center"/>
    </xf>
    <xf numFmtId="0" fontId="10" fillId="3" borderId="6" xfId="0" applyFont="1" applyFill="1" applyBorder="1">
      <alignment vertical="center"/>
    </xf>
    <xf numFmtId="0" fontId="10" fillId="4" borderId="6" xfId="0" applyFont="1" applyFill="1" applyBorder="1">
      <alignment vertical="center"/>
    </xf>
    <xf numFmtId="0" fontId="10" fillId="5" borderId="6" xfId="0" applyFont="1" applyFill="1" applyBorder="1">
      <alignment vertical="center"/>
    </xf>
    <xf numFmtId="3" fontId="7" fillId="5" borderId="6" xfId="1" applyNumberFormat="1" applyFont="1" applyFill="1" applyBorder="1">
      <alignment vertical="center"/>
    </xf>
    <xf numFmtId="3" fontId="0" fillId="5" borderId="6" xfId="1" applyNumberFormat="1" applyFont="1" applyFill="1" applyBorder="1">
      <alignment vertical="center"/>
    </xf>
    <xf numFmtId="3" fontId="0" fillId="5" borderId="19" xfId="1" applyNumberFormat="1" applyFont="1" applyFill="1" applyBorder="1" applyAlignment="1">
      <alignment horizontal="center" vertical="center"/>
    </xf>
    <xf numFmtId="3" fontId="0" fillId="0" borderId="9" xfId="1" applyNumberFormat="1" applyFont="1" applyBorder="1">
      <alignment vertical="center"/>
    </xf>
    <xf numFmtId="3" fontId="3" fillId="0" borderId="6" xfId="1" applyNumberFormat="1" applyFont="1" applyBorder="1">
      <alignment vertical="center"/>
    </xf>
    <xf numFmtId="0" fontId="7" fillId="0" borderId="19" xfId="0" applyFont="1" applyBorder="1">
      <alignment vertical="center"/>
    </xf>
    <xf numFmtId="3" fontId="7" fillId="0" borderId="9" xfId="0" applyNumberFormat="1" applyFont="1" applyBorder="1">
      <alignment vertical="center"/>
    </xf>
    <xf numFmtId="3" fontId="7" fillId="0" borderId="6" xfId="1" applyNumberFormat="1" applyFont="1" applyBorder="1">
      <alignment vertical="center"/>
    </xf>
    <xf numFmtId="3" fontId="0" fillId="0" borderId="19" xfId="0" applyNumberFormat="1" applyBorder="1">
      <alignment vertical="center"/>
    </xf>
    <xf numFmtId="38" fontId="7" fillId="0" borderId="6" xfId="1" applyFont="1" applyBorder="1">
      <alignment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0" xfId="0" applyFont="1" applyAlignment="1">
      <alignment horizontal="center" vertical="center"/>
    </xf>
    <xf numFmtId="0" fontId="12" fillId="0" borderId="34" xfId="0" applyFont="1" applyBorder="1" applyAlignment="1">
      <alignment horizontal="lef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0" fillId="3" borderId="12" xfId="0" applyFill="1" applyBorder="1">
      <alignment vertical="center"/>
    </xf>
    <xf numFmtId="0" fontId="0" fillId="3" borderId="8" xfId="0" applyFill="1" applyBorder="1">
      <alignment vertical="center"/>
    </xf>
    <xf numFmtId="0" fontId="0" fillId="8" borderId="8" xfId="0" applyFill="1" applyBorder="1">
      <alignment vertical="center"/>
    </xf>
    <xf numFmtId="0" fontId="3" fillId="8" borderId="8" xfId="0" applyFont="1" applyFill="1" applyBorder="1">
      <alignment vertical="center"/>
    </xf>
    <xf numFmtId="0" fontId="0" fillId="0" borderId="6" xfId="0" applyBorder="1" applyAlignment="1">
      <alignment horizontal="center" vertical="center"/>
    </xf>
    <xf numFmtId="0" fontId="13" fillId="0" borderId="34" xfId="0" applyFont="1" applyBorder="1">
      <alignment vertical="center"/>
    </xf>
    <xf numFmtId="0" fontId="13" fillId="0" borderId="36" xfId="0" applyFont="1" applyBorder="1">
      <alignment vertical="center"/>
    </xf>
    <xf numFmtId="0" fontId="13" fillId="0" borderId="35" xfId="0" applyFont="1" applyBorder="1">
      <alignment vertical="center"/>
    </xf>
    <xf numFmtId="0" fontId="7" fillId="0" borderId="0" xfId="0" applyFont="1">
      <alignment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2" fillId="0" borderId="37" xfId="0" applyFont="1" applyBorder="1" applyAlignment="1">
      <alignment horizontal="left" vertical="center" wrapText="1"/>
    </xf>
    <xf numFmtId="0" fontId="12" fillId="0" borderId="0" xfId="0" applyFont="1" applyBorder="1" applyAlignment="1">
      <alignment horizontal="left" vertical="center" wrapText="1"/>
    </xf>
    <xf numFmtId="0" fontId="12" fillId="0" borderId="38" xfId="0" applyFont="1" applyBorder="1" applyAlignment="1">
      <alignment horizontal="left" vertical="center" wrapText="1"/>
    </xf>
    <xf numFmtId="0" fontId="0" fillId="3" borderId="39" xfId="0" applyFill="1" applyBorder="1">
      <alignment vertical="center"/>
    </xf>
    <xf numFmtId="0" fontId="0" fillId="3" borderId="15" xfId="0" applyFill="1" applyBorder="1">
      <alignment vertical="center"/>
    </xf>
    <xf numFmtId="0" fontId="0" fillId="8" borderId="15" xfId="0" applyFill="1" applyBorder="1">
      <alignment vertical="center"/>
    </xf>
    <xf numFmtId="0" fontId="3" fillId="8" borderId="15" xfId="0" applyFont="1" applyFill="1" applyBorder="1">
      <alignment vertical="center"/>
    </xf>
    <xf numFmtId="0" fontId="13" fillId="0" borderId="37" xfId="0" applyFont="1" applyBorder="1">
      <alignment vertical="center"/>
    </xf>
    <xf numFmtId="0" fontId="13" fillId="0" borderId="0" xfId="0" applyFont="1" applyBorder="1">
      <alignment vertical="center"/>
    </xf>
    <xf numFmtId="0" fontId="13" fillId="0" borderId="38" xfId="0" applyFont="1" applyBorder="1">
      <alignment vertical="center"/>
    </xf>
    <xf numFmtId="0" fontId="0" fillId="8" borderId="6" xfId="0" applyFill="1" applyBorder="1">
      <alignment vertical="center"/>
    </xf>
    <xf numFmtId="0" fontId="3" fillId="8" borderId="6" xfId="0" applyFont="1" applyFill="1" applyBorder="1">
      <alignment vertical="center"/>
    </xf>
    <xf numFmtId="0" fontId="0" fillId="8" borderId="6" xfId="0" applyFont="1" applyFill="1" applyBorder="1" applyAlignment="1">
      <alignment horizontal="center" vertical="center"/>
    </xf>
    <xf numFmtId="0" fontId="3" fillId="8" borderId="6" xfId="0" applyFont="1" applyFill="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38" fontId="0" fillId="8" borderId="6" xfId="1" applyFont="1" applyFill="1" applyBorder="1">
      <alignment vertical="center"/>
    </xf>
    <xf numFmtId="38" fontId="3" fillId="8" borderId="6" xfId="1" applyFont="1" applyFill="1" applyBorder="1" applyAlignment="1">
      <alignment horizontal="right" vertical="center"/>
    </xf>
    <xf numFmtId="3" fontId="0" fillId="8" borderId="6" xfId="1" applyNumberFormat="1" applyFont="1" applyFill="1" applyBorder="1">
      <alignment vertical="center"/>
    </xf>
    <xf numFmtId="3" fontId="3" fillId="8" borderId="6" xfId="1" applyNumberFormat="1" applyFont="1" applyFill="1" applyBorder="1">
      <alignment vertical="center"/>
    </xf>
    <xf numFmtId="3" fontId="0" fillId="5" borderId="2" xfId="0" applyNumberFormat="1" applyFont="1" applyFill="1" applyBorder="1">
      <alignment vertical="center"/>
    </xf>
    <xf numFmtId="38" fontId="0" fillId="3" borderId="42" xfId="1" applyFont="1" applyFill="1" applyBorder="1">
      <alignment vertical="center"/>
    </xf>
    <xf numFmtId="38" fontId="0" fillId="5" borderId="9" xfId="1" applyFont="1" applyFill="1" applyBorder="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0" xfId="0" applyFont="1" applyAlignment="1">
      <alignment horizontal="center" vertical="center"/>
    </xf>
    <xf numFmtId="0" fontId="0" fillId="0" borderId="15" xfId="0" applyBorder="1">
      <alignment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5" fillId="0" borderId="31" xfId="0" applyFont="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Alignment="1">
      <alignment horizontal="left" vertical="center"/>
    </xf>
    <xf numFmtId="0" fontId="15" fillId="0" borderId="0" xfId="0" applyFont="1">
      <alignment vertical="center"/>
    </xf>
    <xf numFmtId="0" fontId="4" fillId="2" borderId="43" xfId="0" applyFont="1" applyFill="1" applyBorder="1" applyAlignment="1">
      <alignment horizontal="center" vertical="center"/>
    </xf>
    <xf numFmtId="0" fontId="3" fillId="0" borderId="1" xfId="0" applyFont="1" applyFill="1" applyBorder="1" applyAlignment="1">
      <alignment horizontal="center" vertical="center"/>
    </xf>
    <xf numFmtId="3" fontId="3" fillId="5" borderId="1" xfId="0" applyNumberFormat="1" applyFont="1" applyFill="1" applyBorder="1" applyAlignment="1">
      <alignment horizontal="right" vertical="center"/>
    </xf>
    <xf numFmtId="38" fontId="3" fillId="5" borderId="1" xfId="1" applyFont="1" applyFill="1" applyBorder="1" applyAlignment="1">
      <alignment horizontal="right" vertical="center"/>
    </xf>
    <xf numFmtId="0" fontId="16" fillId="0" borderId="0" xfId="0" applyFont="1">
      <alignment vertical="center"/>
    </xf>
    <xf numFmtId="0" fontId="7" fillId="3" borderId="2" xfId="0" applyFont="1" applyFill="1" applyBorder="1" applyAlignment="1">
      <alignment horizontal="center" vertical="center"/>
    </xf>
    <xf numFmtId="3" fontId="7" fillId="7" borderId="6" xfId="1" applyNumberFormat="1" applyFont="1" applyFill="1" applyBorder="1">
      <alignment vertical="center"/>
    </xf>
    <xf numFmtId="0" fontId="3" fillId="0" borderId="33" xfId="0" applyFont="1" applyFill="1" applyBorder="1" applyAlignment="1">
      <alignment horizontal="center" vertical="center"/>
    </xf>
    <xf numFmtId="0" fontId="3" fillId="5" borderId="33" xfId="0" applyFont="1" applyFill="1" applyBorder="1" applyAlignment="1">
      <alignment horizontal="right" vertical="center"/>
    </xf>
    <xf numFmtId="38" fontId="3" fillId="5" borderId="33" xfId="1" applyFont="1" applyFill="1" applyBorder="1" applyAlignment="1">
      <alignment horizontal="right" vertical="center"/>
    </xf>
    <xf numFmtId="0" fontId="17" fillId="0" borderId="0" xfId="0" applyFont="1">
      <alignment vertical="center"/>
    </xf>
    <xf numFmtId="0" fontId="18" fillId="0" borderId="37" xfId="0" applyFont="1" applyBorder="1">
      <alignment vertical="center"/>
    </xf>
    <xf numFmtId="0" fontId="18" fillId="0" borderId="0" xfId="0" applyFont="1" applyBorder="1">
      <alignment vertical="center"/>
    </xf>
    <xf numFmtId="0" fontId="18" fillId="0" borderId="38" xfId="0" applyFont="1" applyBorder="1">
      <alignment vertical="center"/>
    </xf>
    <xf numFmtId="0" fontId="19" fillId="0" borderId="0" xfId="0" applyFont="1" applyAlignment="1">
      <alignment horizontal="left" vertical="center"/>
    </xf>
    <xf numFmtId="38" fontId="13" fillId="0" borderId="44" xfId="1" applyFont="1" applyBorder="1">
      <alignment vertical="center"/>
    </xf>
    <xf numFmtId="0" fontId="19" fillId="0" borderId="0" xfId="0" applyFont="1">
      <alignment vertical="center"/>
    </xf>
    <xf numFmtId="0" fontId="12" fillId="0" borderId="4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1" xfId="0" applyFont="1" applyBorder="1" applyAlignment="1">
      <alignment horizontal="left" vertical="center" wrapText="1"/>
    </xf>
    <xf numFmtId="0" fontId="18" fillId="0" borderId="40" xfId="0" applyFont="1" applyBorder="1">
      <alignment vertical="center"/>
    </xf>
    <xf numFmtId="0" fontId="18" fillId="0" borderId="45" xfId="0" applyFont="1" applyBorder="1">
      <alignment vertical="center"/>
    </xf>
    <xf numFmtId="0" fontId="13" fillId="0" borderId="46" xfId="0" applyFont="1" applyBorder="1">
      <alignment vertical="center"/>
    </xf>
    <xf numFmtId="0" fontId="18" fillId="0" borderId="41" xfId="0" applyFont="1" applyBorder="1">
      <alignment vertical="center"/>
    </xf>
  </cellXfs>
  <cellStyles count="2">
    <cellStyle name="標準" xfId="0" builtinId="0"/>
    <cellStyle name="桁区切り" xfId="1" builtinId="6"/>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2F5597"/>
      <color rgb="FF31C531"/>
      <color rgb="FF319F3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18415</xdr:colOff>
      <xdr:row>29</xdr:row>
      <xdr:rowOff>86360</xdr:rowOff>
    </xdr:from>
    <xdr:to xmlns:xdr="http://schemas.openxmlformats.org/drawingml/2006/spreadsheetDrawing">
      <xdr:col>7</xdr:col>
      <xdr:colOff>918210</xdr:colOff>
      <xdr:row>36</xdr:row>
      <xdr:rowOff>50800</xdr:rowOff>
    </xdr:to>
    <xdr:sp macro="" textlink="">
      <xdr:nvSpPr>
        <xdr:cNvPr id="2" name="テキスト ボックス 31"/>
        <xdr:cNvSpPr txBox="1"/>
      </xdr:nvSpPr>
      <xdr:spPr>
        <a:xfrm>
          <a:off x="290830" y="6782435"/>
          <a:ext cx="6137275" cy="1564640"/>
        </a:xfrm>
        <a:prstGeom prst="rect">
          <a:avLst/>
        </a:prstGeom>
        <a:solidFill>
          <a:schemeClr val="lt1"/>
        </a:solidFill>
        <a:ln w="2540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案分計算方法　</a:t>
          </a:r>
          <a:r>
            <a:rPr kumimoji="1" lang="ja-JP" altLang="en-US" sz="1100" b="0" u="sng"/>
            <a:t>補助対象経費のみを対象</a:t>
          </a:r>
          <a:endParaRPr kumimoji="1" lang="en-US" altLang="ja-JP" sz="1100" b="0" u="sng"/>
        </a:p>
        <a:p>
          <a:endParaRPr kumimoji="1" lang="en-US" altLang="ja-JP" sz="1100"/>
        </a:p>
        <a:p>
          <a:pPr marL="0" marR="0" lvl="0" indent="0" defTabSz="914400" eaLnBrk="1" fontAlgn="auto" latinLnBrk="0" hangingPunct="1">
            <a:lnSpc>
              <a:spcPct val="100000"/>
            </a:lnSpc>
            <a:spcBef>
              <a:spcPts val="0"/>
            </a:spcBef>
            <a:spcAft>
              <a:spcPts val="0"/>
            </a:spcAft>
            <a:defRPr/>
          </a:pPr>
          <a:r>
            <a:rPr kumimoji="1" lang="ja-JP" altLang="en-US" sz="1100"/>
            <a:t>　設備・機器費：（　　　</a:t>
          </a:r>
          <a:r>
            <a:rPr kumimoji="1" lang="en-US" altLang="ja-JP" sz="1100"/>
            <a:t>÷　　　</a:t>
          </a:r>
          <a:r>
            <a:rPr kumimoji="1" lang="ja-JP" altLang="en-US" sz="1100"/>
            <a:t>）</a:t>
          </a:r>
          <a:r>
            <a:rPr kumimoji="1" lang="en-US" altLang="ja-JP" sz="1100"/>
            <a:t>×</a:t>
          </a:r>
          <a:r>
            <a:rPr kumimoji="1" lang="ja-JP" altLang="ja-JP" sz="1100">
              <a:solidFill>
                <a:schemeClr val="dk1"/>
              </a:solidFill>
              <a:effectLst/>
              <a:latin typeface="+mn-lt"/>
              <a:ea typeface="+mn-ea"/>
              <a:cs typeface="+mn-cs"/>
            </a:rPr>
            <a:t>−　　　　</a:t>
          </a:r>
          <a:r>
            <a:rPr kumimoji="1" lang="ja-JP" altLang="en-US" sz="1100"/>
            <a:t>＝</a:t>
          </a:r>
          <a:r>
            <a:rPr kumimoji="1" lang="ja-JP" altLang="ja-JP" sz="1100">
              <a:solidFill>
                <a:schemeClr val="dk1"/>
              </a:solidFill>
              <a:effectLst/>
              <a:latin typeface="+mn-lt"/>
              <a:ea typeface="+mn-ea"/>
              <a:cs typeface="+mn-cs"/>
            </a:rPr>
            <a:t>−　　　</a:t>
          </a:r>
          <a:r>
            <a:rPr kumimoji="1" lang="ja-JP" altLang="en-US" sz="1100"/>
            <a:t>円</a:t>
          </a:r>
          <a:endParaRPr kumimoji="1" lang="en-US" altLang="ja-JP" sz="1100"/>
        </a:p>
        <a:p>
          <a:pPr marL="0" marR="0" lvl="0" indent="0" defTabSz="914400" eaLnBrk="1" fontAlgn="auto" latinLnBrk="0" hangingPunct="1">
            <a:lnSpc>
              <a:spcPct val="100000"/>
            </a:lnSpc>
            <a:spcBef>
              <a:spcPts val="0"/>
            </a:spcBef>
            <a:spcAft>
              <a:spcPts val="0"/>
            </a:spcAft>
            <a:defRPr/>
          </a:pPr>
          <a:r>
            <a:rPr kumimoji="1" lang="ja-JP" altLang="en-US" sz="1100"/>
            <a:t>　　　　　　　　　　　　</a:t>
          </a:r>
          <a:r>
            <a:rPr kumimoji="1" lang="ja-JP" altLang="ja-JP" sz="1100">
              <a:solidFill>
                <a:schemeClr val="dk1"/>
              </a:solidFill>
              <a:effectLst/>
              <a:latin typeface="+mn-lt"/>
              <a:ea typeface="+mn-ea"/>
              <a:cs typeface="+mn-cs"/>
            </a:rPr>
            <a:t>−　　　　　</a:t>
          </a:r>
          <a:r>
            <a:rPr kumimoji="1" lang="ja-JP" altLang="en-US" sz="1100"/>
            <a:t>＝　　　　</a:t>
          </a:r>
          <a:r>
            <a:rPr kumimoji="1" lang="ja-JP" altLang="en-US" sz="1100">
              <a:solidFill>
                <a:srgbClr val="FF0000"/>
              </a:solidFill>
            </a:rPr>
            <a:t>円</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defRPr/>
          </a:pPr>
          <a:r>
            <a:rPr kumimoji="1" lang="ja-JP" altLang="en-US" sz="1100"/>
            <a:t>　設置工事費　：</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ja-JP" sz="1100">
              <a:solidFill>
                <a:srgbClr val="FF0000"/>
              </a:solidFill>
              <a:effectLst/>
              <a:latin typeface="+mn-lt"/>
              <a:ea typeface="+mn-ea"/>
              <a:cs typeface="+mn-cs"/>
            </a:rPr>
            <a:t>円　</a:t>
          </a:r>
          <a:r>
            <a:rPr kumimoji="1" lang="ja-JP" altLang="ja-JP" sz="1100">
              <a:solidFill>
                <a:schemeClr val="dk1"/>
              </a:solidFill>
              <a:effectLst/>
              <a:latin typeface="+mn-lt"/>
              <a:ea typeface="+mn-ea"/>
              <a:cs typeface="+mn-cs"/>
            </a:rPr>
            <a:t>（小数点以下四捨五入）</a:t>
          </a:r>
          <a:endParaRPr lang="ja-JP" altLang="ja-JP">
            <a:effectLst/>
          </a:endParaRPr>
        </a:p>
        <a:p>
          <a:pPr marL="0" marR="0" lvl="0" indent="0" defTabSz="914400" eaLnBrk="1" fontAlgn="auto" latinLnBrk="0" hangingPunct="1">
            <a:lnSpc>
              <a:spcPct val="100000"/>
            </a:lnSpc>
            <a:spcBef>
              <a:spcPts val="0"/>
            </a:spcBef>
            <a:spcAft>
              <a:spcPts val="0"/>
            </a:spcAft>
            <a:defRPr/>
          </a:pPr>
          <a:endParaRPr kumimoji="1" lang="en-US" altLang="ja-JP" sz="1100">
            <a:solidFill>
              <a:srgbClr val="FF0000"/>
            </a:solidFill>
            <a:effectLst/>
            <a:latin typeface="+mn-lt"/>
            <a:ea typeface="+mn-ea"/>
            <a:cs typeface="+mn-cs"/>
          </a:endParaRPr>
        </a:p>
      </xdr:txBody>
    </xdr:sp>
    <xdr:clientData/>
  </xdr:twoCellAnchor>
  <xdr:twoCellAnchor>
    <xdr:from xmlns:xdr="http://schemas.openxmlformats.org/drawingml/2006/spreadsheetDrawing">
      <xdr:col>5</xdr:col>
      <xdr:colOff>686435</xdr:colOff>
      <xdr:row>30</xdr:row>
      <xdr:rowOff>109220</xdr:rowOff>
    </xdr:from>
    <xdr:to xmlns:xdr="http://schemas.openxmlformats.org/drawingml/2006/spreadsheetDrawing">
      <xdr:col>7</xdr:col>
      <xdr:colOff>885190</xdr:colOff>
      <xdr:row>33</xdr:row>
      <xdr:rowOff>52070</xdr:rowOff>
    </xdr:to>
    <xdr:sp macro="" textlink="">
      <xdr:nvSpPr>
        <xdr:cNvPr id="4" name="四角形 4"/>
        <xdr:cNvSpPr/>
      </xdr:nvSpPr>
      <xdr:spPr>
        <a:xfrm>
          <a:off x="4291330" y="7033895"/>
          <a:ext cx="2103755" cy="6286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pPr algn="l"/>
          <a:r>
            <a:rPr kumimoji="1" lang="ja-JP" altLang="en-US" sz="800" b="1">
              <a:solidFill>
                <a:srgbClr val="FF0000"/>
              </a:solidFill>
            </a:rPr>
            <a:t>更新する対象設備・機器に係る補助対象経費の合計金額は３０万円以上（税</a:t>
          </a:r>
          <a:r>
            <a:rPr kumimoji="1" lang="ja-JP" altLang="en-US" sz="800" b="1">
              <a:solidFill>
                <a:srgbClr val="FF0000"/>
              </a:solidFill>
            </a:rPr>
            <a:t>抜）</a:t>
          </a:r>
          <a:r>
            <a:rPr kumimoji="1" lang="ja-JP" altLang="en-US" sz="800" b="1">
              <a:solidFill>
                <a:srgbClr val="FF0000"/>
              </a:solidFill>
            </a:rPr>
            <a:t>である必要があります。</a:t>
          </a:r>
          <a:endParaRPr kumimoji="1" lang="ja-JP" altLang="en-US" sz="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1270</xdr:colOff>
      <xdr:row>29</xdr:row>
      <xdr:rowOff>122555</xdr:rowOff>
    </xdr:from>
    <xdr:to xmlns:xdr="http://schemas.openxmlformats.org/drawingml/2006/spreadsheetDrawing">
      <xdr:col>7</xdr:col>
      <xdr:colOff>930910</xdr:colOff>
      <xdr:row>36</xdr:row>
      <xdr:rowOff>87630</xdr:rowOff>
    </xdr:to>
    <xdr:sp macro="" textlink="">
      <xdr:nvSpPr>
        <xdr:cNvPr id="32" name="テキスト ボックス 31"/>
        <xdr:cNvSpPr txBox="1"/>
      </xdr:nvSpPr>
      <xdr:spPr>
        <a:xfrm>
          <a:off x="273685" y="6818630"/>
          <a:ext cx="6167120" cy="1565275"/>
        </a:xfrm>
        <a:prstGeom prst="rect">
          <a:avLst/>
        </a:prstGeom>
        <a:solidFill>
          <a:schemeClr val="lt1"/>
        </a:solidFill>
        <a:ln w="2540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b="1"/>
            <a:t>【</a:t>
          </a:r>
          <a:r>
            <a:rPr kumimoji="1" lang="ja-JP" altLang="en-US" sz="1100" b="1"/>
            <a:t>参考</a:t>
          </a:r>
          <a:r>
            <a:rPr kumimoji="1" lang="en-US" altLang="ja-JP" sz="1100" b="1"/>
            <a:t>】案分</a:t>
          </a:r>
          <a:r>
            <a:rPr kumimoji="1" lang="ja-JP" altLang="en-US" sz="1100" b="1"/>
            <a:t>計算方法　</a:t>
          </a:r>
          <a:r>
            <a:rPr kumimoji="1" lang="ja-JP" altLang="en-US" sz="1100" b="0" u="sng"/>
            <a:t>補助対象経費のみを対象</a:t>
          </a:r>
          <a:endParaRPr kumimoji="1" lang="en-US" altLang="ja-JP" sz="1100" b="0" u="sng"/>
        </a:p>
        <a:p>
          <a:endParaRPr kumimoji="1" lang="en-US" altLang="ja-JP" sz="1100"/>
        </a:p>
        <a:p>
          <a:pPr marL="0" marR="0" lvl="0" indent="0" defTabSz="914400" eaLnBrk="1" fontAlgn="auto" latinLnBrk="0" hangingPunct="1">
            <a:lnSpc>
              <a:spcPct val="100000"/>
            </a:lnSpc>
            <a:spcBef>
              <a:spcPts val="0"/>
            </a:spcBef>
            <a:spcAft>
              <a:spcPts val="0"/>
            </a:spcAft>
            <a:defRPr/>
          </a:pPr>
          <a:r>
            <a:rPr kumimoji="1" lang="ja-JP" altLang="en-US" sz="1100"/>
            <a:t>　設備・機器費：（</a:t>
          </a:r>
          <a:r>
            <a:rPr kumimoji="1" lang="en-US" altLang="ja-JP" sz="1100"/>
            <a:t>350,000÷438,000</a:t>
          </a:r>
          <a:r>
            <a:rPr kumimoji="1" lang="ja-JP" altLang="en-US" sz="1100"/>
            <a:t>）</a:t>
          </a:r>
          <a:r>
            <a:rPr kumimoji="1" lang="en-US" altLang="ja-JP" sz="1100"/>
            <a:t>×</a:t>
          </a:r>
          <a:r>
            <a:rPr kumimoji="1" lang="ja-JP" altLang="ja-JP" sz="1100">
              <a:solidFill>
                <a:schemeClr val="dk1"/>
              </a:solidFill>
              <a:effectLst/>
              <a:latin typeface="+mn-lt"/>
              <a:ea typeface="+mn-ea"/>
              <a:cs typeface="+mn-cs"/>
            </a:rPr>
            <a:t>−</a:t>
          </a:r>
          <a:r>
            <a:rPr kumimoji="1" lang="en-US" altLang="ja-JP" sz="1100"/>
            <a:t>70,000</a:t>
          </a:r>
          <a:r>
            <a:rPr kumimoji="1" lang="ja-JP" altLang="en-US" sz="1100"/>
            <a:t>＝</a:t>
          </a:r>
          <a:r>
            <a:rPr kumimoji="1" lang="ja-JP" altLang="ja-JP" sz="1100">
              <a:solidFill>
                <a:schemeClr val="dk1"/>
              </a:solidFill>
              <a:effectLst/>
              <a:latin typeface="+mn-lt"/>
              <a:ea typeface="+mn-ea"/>
              <a:cs typeface="+mn-cs"/>
            </a:rPr>
            <a:t>−</a:t>
          </a:r>
          <a:r>
            <a:rPr kumimoji="1" lang="en-US" altLang="ja-JP" sz="1100"/>
            <a:t>55,936</a:t>
          </a:r>
          <a:r>
            <a:rPr kumimoji="1" lang="ja-JP" altLang="en-US" sz="1100"/>
            <a:t>円</a:t>
          </a:r>
          <a:endParaRPr kumimoji="1" lang="en-US" altLang="ja-JP" sz="1100"/>
        </a:p>
        <a:p>
          <a:pPr marL="0" marR="0" lvl="0" indent="0" defTabSz="914400" eaLnBrk="1" fontAlgn="auto" latinLnBrk="0" hangingPunct="1">
            <a:lnSpc>
              <a:spcPct val="100000"/>
            </a:lnSpc>
            <a:spcBef>
              <a:spcPts val="0"/>
            </a:spcBef>
            <a:spcAft>
              <a:spcPts val="0"/>
            </a:spcAft>
            <a:defRPr/>
          </a:pPr>
          <a:r>
            <a:rPr kumimoji="1" lang="ja-JP" altLang="en-US" sz="1100"/>
            <a:t>　　　　　　　　　</a:t>
          </a:r>
          <a:r>
            <a:rPr kumimoji="1" lang="en-US" altLang="ja-JP" sz="1100"/>
            <a:t>350,000</a:t>
          </a:r>
          <a:r>
            <a:rPr kumimoji="1" lang="ja-JP" altLang="ja-JP" sz="1100">
              <a:solidFill>
                <a:schemeClr val="dk1"/>
              </a:solidFill>
              <a:effectLst/>
              <a:latin typeface="+mn-lt"/>
              <a:ea typeface="+mn-ea"/>
              <a:cs typeface="+mn-cs"/>
            </a:rPr>
            <a:t>−</a:t>
          </a:r>
          <a:r>
            <a:rPr kumimoji="1" lang="en-US" altLang="ja-JP" sz="1100"/>
            <a:t>55,936</a:t>
          </a:r>
          <a:r>
            <a:rPr kumimoji="1" lang="ja-JP" altLang="en-US" sz="1100"/>
            <a:t>＝</a:t>
          </a:r>
          <a:r>
            <a:rPr kumimoji="1" lang="en-US" altLang="ja-JP" sz="1100">
              <a:solidFill>
                <a:srgbClr val="FF0000"/>
              </a:solidFill>
            </a:rPr>
            <a:t>294,064</a:t>
          </a:r>
          <a:r>
            <a:rPr kumimoji="1" lang="ja-JP" altLang="en-US" sz="1100">
              <a:solidFill>
                <a:srgbClr val="FF0000"/>
              </a:solidFill>
            </a:rPr>
            <a:t>円</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defRPr/>
          </a:pPr>
          <a:r>
            <a:rPr kumimoji="1" lang="ja-JP" altLang="en-US" sz="1100"/>
            <a:t>　設置工事費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60,000÷438,000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70,000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9,589</a:t>
          </a:r>
          <a:r>
            <a:rPr kumimoji="1" lang="ja-JP" altLang="ja-JP" sz="1100">
              <a:solidFill>
                <a:schemeClr val="dk1"/>
              </a:solidFill>
              <a:effectLst/>
              <a:latin typeface="+mn-lt"/>
              <a:ea typeface="+mn-ea"/>
              <a:cs typeface="+mn-cs"/>
            </a:rPr>
            <a:t>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60,000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9,589</a:t>
          </a:r>
          <a:r>
            <a:rPr kumimoji="1" lang="ja-JP" altLang="ja-JP" sz="1100">
              <a:solidFill>
                <a:schemeClr val="dk1"/>
              </a:solidFill>
              <a:effectLst/>
              <a:latin typeface="+mn-lt"/>
              <a:ea typeface="+mn-ea"/>
              <a:cs typeface="+mn-cs"/>
            </a:rPr>
            <a:t>＝</a:t>
          </a:r>
          <a:r>
            <a:rPr kumimoji="1" lang="en-US" altLang="ja-JP" sz="1100">
              <a:solidFill>
                <a:srgbClr val="FF0000"/>
              </a:solidFill>
              <a:effectLst/>
              <a:latin typeface="+mn-lt"/>
              <a:ea typeface="+mn-ea"/>
              <a:cs typeface="+mn-cs"/>
            </a:rPr>
            <a:t>50,411</a:t>
          </a:r>
          <a:r>
            <a:rPr kumimoji="1" lang="ja-JP" altLang="ja-JP" sz="1100">
              <a:solidFill>
                <a:srgbClr val="FF0000"/>
              </a:solidFill>
              <a:effectLst/>
              <a:latin typeface="+mn-lt"/>
              <a:ea typeface="+mn-ea"/>
              <a:cs typeface="+mn-cs"/>
            </a:rPr>
            <a:t>円</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（小数点以下四捨五入）</a:t>
          </a:r>
          <a:endParaRPr lang="ja-JP" altLang="ja-JP">
            <a:effectLst/>
          </a:endParaRPr>
        </a:p>
        <a:p>
          <a:pPr marL="0" marR="0" lvl="0" indent="0" defTabSz="914400" eaLnBrk="1" fontAlgn="auto" latinLnBrk="0" hangingPunct="1">
            <a:lnSpc>
              <a:spcPct val="100000"/>
            </a:lnSpc>
            <a:spcBef>
              <a:spcPts val="0"/>
            </a:spcBef>
            <a:spcAft>
              <a:spcPts val="0"/>
            </a:spcAft>
            <a:defRPr/>
          </a:pPr>
          <a:endParaRPr kumimoji="1" lang="en-US" altLang="ja-JP" sz="1100">
            <a:solidFill>
              <a:srgbClr val="FF0000"/>
            </a:solidFill>
            <a:effectLst/>
            <a:latin typeface="+mn-lt"/>
            <a:ea typeface="+mn-ea"/>
            <a:cs typeface="+mn-cs"/>
          </a:endParaRPr>
        </a:p>
      </xdr:txBody>
    </xdr:sp>
    <xdr:clientData/>
  </xdr:twoCellAnchor>
  <xdr:twoCellAnchor>
    <xdr:from xmlns:xdr="http://schemas.openxmlformats.org/drawingml/2006/spreadsheetDrawing">
      <xdr:col>5</xdr:col>
      <xdr:colOff>596900</xdr:colOff>
      <xdr:row>30</xdr:row>
      <xdr:rowOff>168275</xdr:rowOff>
    </xdr:from>
    <xdr:to xmlns:xdr="http://schemas.openxmlformats.org/drawingml/2006/spreadsheetDrawing">
      <xdr:col>7</xdr:col>
      <xdr:colOff>794385</xdr:colOff>
      <xdr:row>33</xdr:row>
      <xdr:rowOff>111125</xdr:rowOff>
    </xdr:to>
    <xdr:sp macro="" textlink="">
      <xdr:nvSpPr>
        <xdr:cNvPr id="33" name="四角形 2"/>
        <xdr:cNvSpPr/>
      </xdr:nvSpPr>
      <xdr:spPr>
        <a:xfrm>
          <a:off x="4201795" y="7092950"/>
          <a:ext cx="2102485" cy="6286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pPr algn="l"/>
          <a:r>
            <a:rPr kumimoji="1" lang="ja-JP" altLang="en-US" sz="800" b="1">
              <a:solidFill>
                <a:srgbClr val="FF0000"/>
              </a:solidFill>
            </a:rPr>
            <a:t>更新する対象設備・機器に係る補助対象経費の合計金額は３０万円以上（税</a:t>
          </a:r>
          <a:r>
            <a:rPr kumimoji="1" lang="ja-JP" altLang="en-US" sz="800" b="1">
              <a:solidFill>
                <a:srgbClr val="FF0000"/>
              </a:solidFill>
            </a:rPr>
            <a:t>抜）</a:t>
          </a:r>
          <a:r>
            <a:rPr kumimoji="1" lang="ja-JP" altLang="en-US" sz="800" b="1">
              <a:solidFill>
                <a:srgbClr val="FF0000"/>
              </a:solidFill>
            </a:rPr>
            <a:t>である必要があります。</a:t>
          </a:r>
          <a:endParaRPr kumimoji="1" lang="ja-JP" altLang="en-US" sz="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143510</xdr:colOff>
      <xdr:row>11</xdr:row>
      <xdr:rowOff>130810</xdr:rowOff>
    </xdr:from>
    <xdr:to xmlns:xdr="http://schemas.openxmlformats.org/drawingml/2006/spreadsheetDrawing">
      <xdr:col>9</xdr:col>
      <xdr:colOff>552450</xdr:colOff>
      <xdr:row>11</xdr:row>
      <xdr:rowOff>139700</xdr:rowOff>
    </xdr:to>
    <xdr:sp macro="" textlink="">
      <xdr:nvSpPr>
        <xdr:cNvPr id="3" name="直線 3"/>
        <xdr:cNvSpPr/>
      </xdr:nvSpPr>
      <xdr:spPr>
        <a:xfrm flipV="1">
          <a:off x="6605905" y="2660650"/>
          <a:ext cx="561340" cy="88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xdr:col>
      <xdr:colOff>99695</xdr:colOff>
      <xdr:row>12</xdr:row>
      <xdr:rowOff>132080</xdr:rowOff>
    </xdr:from>
    <xdr:to xmlns:xdr="http://schemas.openxmlformats.org/drawingml/2006/spreadsheetDrawing">
      <xdr:col>9</xdr:col>
      <xdr:colOff>507365</xdr:colOff>
      <xdr:row>12</xdr:row>
      <xdr:rowOff>140970</xdr:rowOff>
    </xdr:to>
    <xdr:sp macro="" textlink="">
      <xdr:nvSpPr>
        <xdr:cNvPr id="4" name="直線 4"/>
        <xdr:cNvSpPr/>
      </xdr:nvSpPr>
      <xdr:spPr>
        <a:xfrm flipV="1">
          <a:off x="6562090" y="2890520"/>
          <a:ext cx="560070" cy="88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xdr:col>
      <xdr:colOff>127635</xdr:colOff>
      <xdr:row>12</xdr:row>
      <xdr:rowOff>193040</xdr:rowOff>
    </xdr:from>
    <xdr:to xmlns:xdr="http://schemas.openxmlformats.org/drawingml/2006/spreadsheetDrawing">
      <xdr:col>9</xdr:col>
      <xdr:colOff>540385</xdr:colOff>
      <xdr:row>13</xdr:row>
      <xdr:rowOff>86995</xdr:rowOff>
    </xdr:to>
    <xdr:sp macro="" textlink="">
      <xdr:nvSpPr>
        <xdr:cNvPr id="5" name="直線 5"/>
        <xdr:cNvSpPr/>
      </xdr:nvSpPr>
      <xdr:spPr>
        <a:xfrm flipV="1">
          <a:off x="6590030" y="2951480"/>
          <a:ext cx="565150" cy="12255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14</xdr:col>
      <xdr:colOff>0</xdr:colOff>
      <xdr:row>11</xdr:row>
      <xdr:rowOff>0</xdr:rowOff>
    </xdr:from>
    <xdr:to xmlns:xdr="http://schemas.openxmlformats.org/drawingml/2006/spreadsheetDrawing">
      <xdr:col>18</xdr:col>
      <xdr:colOff>440690</xdr:colOff>
      <xdr:row>15</xdr:row>
      <xdr:rowOff>171450</xdr:rowOff>
    </xdr:to>
    <xdr:sp macro="" textlink="">
      <xdr:nvSpPr>
        <xdr:cNvPr id="6" name="四角形 4"/>
        <xdr:cNvSpPr/>
      </xdr:nvSpPr>
      <xdr:spPr>
        <a:xfrm>
          <a:off x="10344785" y="2529840"/>
          <a:ext cx="3183890" cy="10858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pPr algn="l"/>
          <a:r>
            <a:rPr kumimoji="1" lang="ja-JP" altLang="en-US" sz="1400" b="1">
              <a:solidFill>
                <a:srgbClr val="FF0000"/>
              </a:solidFill>
            </a:rPr>
            <a:t>更新する対象設備・機器に係る補助対象経費の合計金額は３０万円以上（税</a:t>
          </a:r>
          <a:r>
            <a:rPr kumimoji="1" lang="ja-JP" altLang="en-US" sz="1400" b="1">
              <a:solidFill>
                <a:srgbClr val="FF0000"/>
              </a:solidFill>
            </a:rPr>
            <a:t>抜）</a:t>
          </a:r>
          <a:r>
            <a:rPr kumimoji="1" lang="ja-JP" altLang="en-US" sz="1400" b="1">
              <a:solidFill>
                <a:srgbClr val="FF0000"/>
              </a:solidFill>
            </a:rPr>
            <a:t>である必要があります。</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Q43"/>
  <sheetViews>
    <sheetView showGridLines="0" tabSelected="1" view="pageBreakPreview" zoomScaleNormal="85" zoomScaleSheetLayoutView="100" workbookViewId="0">
      <selection activeCell="A2" sqref="A2"/>
    </sheetView>
  </sheetViews>
  <sheetFormatPr defaultRowHeight="18"/>
  <cols>
    <col min="1" max="1" width="3.58203125" customWidth="1"/>
    <col min="2" max="2" width="6.58203125" customWidth="1"/>
    <col min="3" max="3" width="24.6640625" customWidth="1"/>
    <col min="4" max="5" width="6.25" customWidth="1"/>
    <col min="6" max="8" width="12.5" customWidth="1"/>
    <col min="9" max="10" width="2" customWidth="1"/>
    <col min="11" max="11" width="16.296875" customWidth="1"/>
    <col min="12" max="12" width="16.5" customWidth="1"/>
    <col min="13" max="13" width="8.6640625" customWidth="1"/>
    <col min="14" max="14" width="11.296875" customWidth="1"/>
    <col min="16" max="16" width="16.5" customWidth="1"/>
    <col min="17" max="17" width="31.59765625" customWidth="1"/>
  </cols>
  <sheetData>
    <row r="1" spans="1:17">
      <c r="A1" s="1" t="s">
        <v>54</v>
      </c>
      <c r="B1" s="1"/>
      <c r="C1" s="1"/>
      <c r="D1" s="1"/>
      <c r="E1" s="1"/>
      <c r="F1" s="1"/>
      <c r="G1" s="1"/>
      <c r="H1" s="1"/>
      <c r="I1" s="1"/>
    </row>
    <row r="2" spans="1:17">
      <c r="A2" s="1"/>
      <c r="B2" s="1"/>
      <c r="C2" s="1"/>
      <c r="D2" s="1"/>
      <c r="E2" s="1"/>
      <c r="F2" s="1"/>
      <c r="G2" s="1"/>
      <c r="H2" s="1"/>
      <c r="I2" s="1"/>
      <c r="K2" s="13" t="s">
        <v>65</v>
      </c>
      <c r="L2" s="13" t="s">
        <v>66</v>
      </c>
      <c r="N2" s="75" t="s">
        <v>4</v>
      </c>
      <c r="O2" s="68" t="s">
        <v>9</v>
      </c>
      <c r="P2" s="76" t="s">
        <v>39</v>
      </c>
      <c r="Q2" s="76" t="s">
        <v>26</v>
      </c>
    </row>
    <row r="3" spans="1:17">
      <c r="A3" s="1"/>
      <c r="B3" s="1" t="s">
        <v>52</v>
      </c>
      <c r="C3" s="1"/>
      <c r="D3" s="1"/>
      <c r="E3" s="1"/>
      <c r="F3" s="1"/>
      <c r="G3" s="1"/>
      <c r="H3" s="1"/>
      <c r="I3" s="1"/>
      <c r="K3" s="24" t="s">
        <v>63</v>
      </c>
      <c r="L3" s="24" t="s">
        <v>20</v>
      </c>
      <c r="N3" s="75" t="s">
        <v>46</v>
      </c>
      <c r="O3" s="68" t="s">
        <v>8</v>
      </c>
      <c r="P3" s="68" t="s">
        <v>70</v>
      </c>
      <c r="Q3" s="68" t="s">
        <v>71</v>
      </c>
    </row>
    <row r="4" spans="1:17">
      <c r="A4" s="1"/>
      <c r="B4" s="1" t="s">
        <v>77</v>
      </c>
      <c r="C4" s="1"/>
      <c r="D4" s="1"/>
      <c r="E4" s="1"/>
      <c r="F4" s="1"/>
      <c r="G4" s="1"/>
      <c r="H4" s="1"/>
      <c r="I4" s="1"/>
      <c r="K4" s="74" t="s">
        <v>62</v>
      </c>
      <c r="L4" s="74" t="s">
        <v>64</v>
      </c>
      <c r="N4" s="75" t="s">
        <v>47</v>
      </c>
      <c r="O4" s="68" t="s">
        <v>23</v>
      </c>
      <c r="P4" s="68" t="s">
        <v>67</v>
      </c>
      <c r="Q4" s="68" t="s">
        <v>10</v>
      </c>
    </row>
    <row r="5" spans="1:17">
      <c r="A5" s="1"/>
      <c r="B5" s="1" t="s">
        <v>78</v>
      </c>
      <c r="C5" s="1"/>
      <c r="D5" s="1"/>
      <c r="E5" s="1"/>
      <c r="F5" s="1"/>
      <c r="G5" s="1"/>
      <c r="H5" s="1"/>
      <c r="I5" s="1"/>
      <c r="P5" s="68" t="s">
        <v>21</v>
      </c>
      <c r="Q5" s="68" t="s">
        <v>27</v>
      </c>
    </row>
    <row r="6" spans="1:17">
      <c r="A6" s="1"/>
      <c r="B6" s="1" t="s">
        <v>72</v>
      </c>
      <c r="C6" s="1"/>
      <c r="D6" s="1"/>
      <c r="E6" s="1"/>
      <c r="F6" s="1"/>
      <c r="G6" s="1"/>
      <c r="H6" s="1"/>
      <c r="I6" s="1"/>
      <c r="Q6" s="68" t="s">
        <v>3</v>
      </c>
    </row>
    <row r="7" spans="1:17">
      <c r="Q7" s="68" t="s">
        <v>28</v>
      </c>
    </row>
    <row r="8" spans="1:17">
      <c r="B8" t="s">
        <v>48</v>
      </c>
      <c r="H8" s="45"/>
      <c r="Q8" s="68" t="s">
        <v>30</v>
      </c>
    </row>
    <row r="9" spans="1:17">
      <c r="B9" t="s">
        <v>53</v>
      </c>
      <c r="H9" s="45" t="s">
        <v>42</v>
      </c>
      <c r="Q9" s="68" t="s">
        <v>24</v>
      </c>
    </row>
    <row r="10" spans="1:17">
      <c r="B10" s="3" t="s">
        <v>51</v>
      </c>
      <c r="C10" s="12"/>
      <c r="D10" s="12" t="s">
        <v>1</v>
      </c>
      <c r="E10" s="12" t="s">
        <v>9</v>
      </c>
      <c r="F10" s="12" t="s">
        <v>2</v>
      </c>
      <c r="G10" s="12" t="s">
        <v>6</v>
      </c>
      <c r="H10" s="65" t="s">
        <v>4</v>
      </c>
      <c r="I10" s="73"/>
      <c r="J10" s="73"/>
      <c r="K10" s="73"/>
      <c r="L10" s="73"/>
      <c r="Q10" s="77" t="s">
        <v>68</v>
      </c>
    </row>
    <row r="11" spans="1:17">
      <c r="B11" s="4" t="s">
        <v>37</v>
      </c>
      <c r="C11" s="13" t="s">
        <v>71</v>
      </c>
      <c r="D11" s="24">
        <v>1</v>
      </c>
      <c r="E11" s="35" t="s">
        <v>8</v>
      </c>
      <c r="F11" s="46">
        <v>350000</v>
      </c>
      <c r="G11" s="54">
        <f t="shared" ref="G11:G17" si="0">D11*F11</f>
        <v>350000</v>
      </c>
      <c r="H11" s="66" t="s">
        <v>46</v>
      </c>
      <c r="Q11" s="68" t="s">
        <v>61</v>
      </c>
    </row>
    <row r="12" spans="1:17">
      <c r="B12" s="5"/>
      <c r="C12" s="13" t="s">
        <v>10</v>
      </c>
      <c r="D12" s="24">
        <v>1</v>
      </c>
      <c r="E12" s="35" t="s">
        <v>23</v>
      </c>
      <c r="F12" s="46">
        <v>25000</v>
      </c>
      <c r="G12" s="54">
        <f t="shared" si="0"/>
        <v>25000</v>
      </c>
      <c r="H12" s="66" t="s">
        <v>46</v>
      </c>
      <c r="Q12" s="68" t="s">
        <v>3</v>
      </c>
    </row>
    <row r="13" spans="1:17">
      <c r="B13" s="5"/>
      <c r="C13" s="13" t="s">
        <v>27</v>
      </c>
      <c r="D13" s="24">
        <v>1</v>
      </c>
      <c r="E13" s="35" t="s">
        <v>23</v>
      </c>
      <c r="F13" s="46">
        <v>35000</v>
      </c>
      <c r="G13" s="54">
        <f t="shared" si="0"/>
        <v>35000</v>
      </c>
      <c r="H13" s="66" t="s">
        <v>46</v>
      </c>
      <c r="Q13" s="68" t="s">
        <v>11</v>
      </c>
    </row>
    <row r="14" spans="1:17">
      <c r="B14" s="5"/>
      <c r="C14" s="13" t="s">
        <v>3</v>
      </c>
      <c r="D14" s="24">
        <v>1</v>
      </c>
      <c r="E14" s="35" t="s">
        <v>23</v>
      </c>
      <c r="F14" s="46">
        <v>5000</v>
      </c>
      <c r="G14" s="54">
        <f t="shared" si="0"/>
        <v>5000</v>
      </c>
      <c r="H14" s="66" t="s">
        <v>46</v>
      </c>
      <c r="Q14" s="68" t="s">
        <v>24</v>
      </c>
    </row>
    <row r="15" spans="1:17">
      <c r="B15" s="5"/>
      <c r="C15" s="13" t="s">
        <v>28</v>
      </c>
      <c r="D15" s="24">
        <v>1</v>
      </c>
      <c r="E15" s="35" t="s">
        <v>23</v>
      </c>
      <c r="F15" s="46">
        <v>3000</v>
      </c>
      <c r="G15" s="54">
        <f t="shared" si="0"/>
        <v>3000</v>
      </c>
      <c r="H15" s="66" t="s">
        <v>46</v>
      </c>
      <c r="Q15" s="68" t="s">
        <v>69</v>
      </c>
    </row>
    <row r="16" spans="1:17">
      <c r="B16" s="5"/>
      <c r="C16" s="13" t="s">
        <v>30</v>
      </c>
      <c r="D16" s="24">
        <v>1</v>
      </c>
      <c r="E16" s="35" t="s">
        <v>23</v>
      </c>
      <c r="F16" s="46">
        <v>20000</v>
      </c>
      <c r="G16" s="54">
        <f t="shared" si="0"/>
        <v>20000</v>
      </c>
      <c r="H16" s="66" t="s">
        <v>46</v>
      </c>
      <c r="Q16" s="68" t="s">
        <v>17</v>
      </c>
    </row>
    <row r="17" spans="1:17" ht="18.75">
      <c r="B17" s="6"/>
      <c r="C17" s="13" t="s">
        <v>24</v>
      </c>
      <c r="D17" s="25">
        <v>1</v>
      </c>
      <c r="E17" s="35" t="s">
        <v>23</v>
      </c>
      <c r="F17" s="47">
        <v>0</v>
      </c>
      <c r="G17" s="55">
        <f t="shared" si="0"/>
        <v>0</v>
      </c>
      <c r="H17" s="66" t="s">
        <v>46</v>
      </c>
      <c r="Q17" s="68" t="s">
        <v>22</v>
      </c>
    </row>
    <row r="18" spans="1:17" ht="18.75">
      <c r="B18" s="7" t="s">
        <v>33</v>
      </c>
      <c r="C18" s="7"/>
      <c r="D18" s="7"/>
      <c r="E18" s="7"/>
      <c r="F18" s="7"/>
      <c r="G18" s="56">
        <f>SUM(G11:G17)</f>
        <v>438000</v>
      </c>
      <c r="H18" s="67"/>
      <c r="Q18" s="68" t="s">
        <v>11</v>
      </c>
    </row>
    <row r="19" spans="1:17">
      <c r="B19" s="8" t="s">
        <v>25</v>
      </c>
      <c r="C19" s="8"/>
      <c r="D19" s="8"/>
      <c r="E19" s="8"/>
      <c r="F19" s="8"/>
      <c r="G19" s="57">
        <v>-70000</v>
      </c>
      <c r="H19" s="68"/>
      <c r="Q19" s="68" t="s">
        <v>24</v>
      </c>
    </row>
    <row r="20" spans="1:17">
      <c r="B20" s="8" t="s">
        <v>41</v>
      </c>
      <c r="C20" s="8"/>
      <c r="D20" s="8"/>
      <c r="E20" s="8"/>
      <c r="F20" s="8"/>
      <c r="G20" s="54">
        <f>SUM(G18:G19)</f>
        <v>368000</v>
      </c>
      <c r="H20" s="66"/>
      <c r="I20" s="2"/>
      <c r="J20" s="2"/>
      <c r="K20" s="2"/>
      <c r="L20" s="2"/>
      <c r="Q20" s="68"/>
    </row>
    <row r="21" spans="1:17">
      <c r="A21" s="2"/>
      <c r="B21" s="2"/>
      <c r="C21" s="2"/>
      <c r="D21" s="2"/>
      <c r="E21" s="2"/>
      <c r="F21" s="2"/>
      <c r="G21" s="2"/>
      <c r="H21" s="2"/>
      <c r="I21" s="2"/>
      <c r="J21" s="2"/>
      <c r="K21" s="2"/>
      <c r="L21" s="2"/>
      <c r="M21" s="2"/>
      <c r="Q21" s="68"/>
    </row>
    <row r="22" spans="1:17">
      <c r="B22" s="2" t="s">
        <v>38</v>
      </c>
      <c r="H22" s="45" t="s">
        <v>42</v>
      </c>
      <c r="Q22" s="68"/>
    </row>
    <row r="23" spans="1:17">
      <c r="B23" s="3" t="s">
        <v>50</v>
      </c>
      <c r="C23" s="12"/>
      <c r="D23" s="26" t="s">
        <v>44</v>
      </c>
      <c r="E23" s="26"/>
      <c r="F23" s="12" t="s">
        <v>45</v>
      </c>
      <c r="G23" s="26" t="s">
        <v>15</v>
      </c>
      <c r="H23" s="65" t="s">
        <v>4</v>
      </c>
      <c r="Q23" s="68"/>
    </row>
    <row r="24" spans="1:17" ht="18.75">
      <c r="B24" s="5" t="s">
        <v>37</v>
      </c>
      <c r="C24" s="14" t="s">
        <v>29</v>
      </c>
      <c r="D24" s="27">
        <v>350000</v>
      </c>
      <c r="E24" s="36"/>
      <c r="F24" s="48">
        <f>ROUND(D24/$D$27*$D$28,0)</f>
        <v>-55936</v>
      </c>
      <c r="G24" s="58">
        <f>D24+F24</f>
        <v>294064</v>
      </c>
      <c r="H24" s="66" t="s">
        <v>46</v>
      </c>
      <c r="Q24" s="68"/>
    </row>
    <row r="25" spans="1:17" ht="18.75">
      <c r="B25" s="5"/>
      <c r="C25" s="15" t="s">
        <v>43</v>
      </c>
      <c r="D25" s="28">
        <v>60000</v>
      </c>
      <c r="E25" s="37"/>
      <c r="F25" s="49">
        <f>ROUND(D25/$D$27*$D$28,0)</f>
        <v>-9589</v>
      </c>
      <c r="G25" s="59">
        <f>D25+F25</f>
        <v>50411</v>
      </c>
      <c r="H25" s="66" t="s">
        <v>46</v>
      </c>
      <c r="Q25" s="68"/>
    </row>
    <row r="26" spans="1:17" ht="18.75">
      <c r="B26" s="5"/>
      <c r="C26" s="16" t="s">
        <v>34</v>
      </c>
      <c r="D26" s="29">
        <v>28000</v>
      </c>
      <c r="E26" s="38"/>
      <c r="F26" s="50">
        <f>D28-(F24+F25)</f>
        <v>-4475</v>
      </c>
      <c r="G26" s="60">
        <f>D26+F26</f>
        <v>23525</v>
      </c>
      <c r="H26" s="66" t="s">
        <v>47</v>
      </c>
      <c r="Q26" s="68"/>
    </row>
    <row r="27" spans="1:17" ht="18.75">
      <c r="B27" s="9" t="s">
        <v>33</v>
      </c>
      <c r="C27" s="17"/>
      <c r="D27" s="30">
        <f>SUM(D24:E26)</f>
        <v>438000</v>
      </c>
      <c r="E27" s="39"/>
      <c r="F27" s="51"/>
      <c r="G27" s="61"/>
      <c r="H27" s="69"/>
    </row>
    <row r="28" spans="1:17" ht="18.75">
      <c r="B28" s="10" t="s">
        <v>13</v>
      </c>
      <c r="C28" s="18"/>
      <c r="D28" s="31">
        <v>-70000</v>
      </c>
      <c r="E28" s="40"/>
      <c r="F28" s="52"/>
      <c r="G28" s="62"/>
      <c r="H28" s="70"/>
    </row>
    <row r="29" spans="1:17">
      <c r="B29" s="10" t="s">
        <v>41</v>
      </c>
      <c r="C29" s="19"/>
      <c r="D29" s="32">
        <f>SUM(D27:E28)</f>
        <v>368000</v>
      </c>
      <c r="E29" s="41"/>
      <c r="F29" s="53" t="s">
        <v>76</v>
      </c>
      <c r="G29" s="63"/>
      <c r="H29" s="70"/>
    </row>
    <row r="30" spans="1:17">
      <c r="E30" s="42"/>
      <c r="F30" s="42"/>
      <c r="G30" s="42"/>
    </row>
    <row r="31" spans="1:17">
      <c r="C31" s="20"/>
    </row>
    <row r="38" spans="2:8" s="1" customFormat="1">
      <c r="B38" s="1" t="s">
        <v>79</v>
      </c>
    </row>
    <row r="39" spans="2:8">
      <c r="B39" s="4" t="s">
        <v>37</v>
      </c>
      <c r="C39" s="21" t="s">
        <v>39</v>
      </c>
      <c r="D39" s="33" t="s">
        <v>70</v>
      </c>
      <c r="E39" s="43"/>
      <c r="G39" s="64" t="s">
        <v>36</v>
      </c>
      <c r="H39" s="71"/>
    </row>
    <row r="40" spans="2:8">
      <c r="B40" s="5"/>
      <c r="C40" s="22" t="s">
        <v>29</v>
      </c>
      <c r="D40" s="34">
        <f>G24</f>
        <v>294064</v>
      </c>
      <c r="E40" s="44"/>
      <c r="G40" s="34">
        <f>D42</f>
        <v>344475</v>
      </c>
      <c r="H40" s="72"/>
    </row>
    <row r="41" spans="2:8">
      <c r="B41" s="5"/>
      <c r="C41" s="22" t="s">
        <v>0</v>
      </c>
      <c r="D41" s="34">
        <f>G25</f>
        <v>50411</v>
      </c>
      <c r="E41" s="44"/>
      <c r="G41" s="64" t="s">
        <v>40</v>
      </c>
      <c r="H41" s="71"/>
    </row>
    <row r="42" spans="2:8">
      <c r="B42" s="11"/>
      <c r="C42" s="23" t="s">
        <v>16</v>
      </c>
      <c r="D42" s="34">
        <f>D40+D41</f>
        <v>344475</v>
      </c>
      <c r="E42" s="44"/>
      <c r="G42" s="34">
        <f>ROUNDDOWN(G40*1/3,-3)</f>
        <v>114000</v>
      </c>
      <c r="H42" s="72"/>
    </row>
    <row r="43" spans="2:8">
      <c r="E43" s="45" t="s">
        <v>42</v>
      </c>
      <c r="H43" s="45" t="s">
        <v>42</v>
      </c>
    </row>
  </sheetData>
  <mergeCells count="23">
    <mergeCell ref="B10:C10"/>
    <mergeCell ref="B18:F18"/>
    <mergeCell ref="B19:F19"/>
    <mergeCell ref="B20:F20"/>
    <mergeCell ref="B23:C23"/>
    <mergeCell ref="D23:E23"/>
    <mergeCell ref="D24:E24"/>
    <mergeCell ref="D25:E25"/>
    <mergeCell ref="D26:E26"/>
    <mergeCell ref="B27:C27"/>
    <mergeCell ref="D27:E27"/>
    <mergeCell ref="B28:C28"/>
    <mergeCell ref="D28:E28"/>
    <mergeCell ref="B29:C29"/>
    <mergeCell ref="D29:E29"/>
    <mergeCell ref="D39:E39"/>
    <mergeCell ref="G39:H39"/>
    <mergeCell ref="D40:E40"/>
    <mergeCell ref="G40:H40"/>
    <mergeCell ref="D41:E41"/>
    <mergeCell ref="G41:H41"/>
    <mergeCell ref="D42:E42"/>
    <mergeCell ref="G42:H42"/>
  </mergeCells>
  <phoneticPr fontId="1"/>
  <dataValidations count="4">
    <dataValidation type="list" allowBlank="1" showDropDown="0" showInputMessage="1" showErrorMessage="1" sqref="H24:H26 H11:H17">
      <formula1>$N$3:$N$4</formula1>
    </dataValidation>
    <dataValidation type="list" allowBlank="1" showDropDown="0" showInputMessage="1" showErrorMessage="1" sqref="E11:E17">
      <formula1>$O$3:$O$4</formula1>
    </dataValidation>
    <dataValidation type="list" allowBlank="1" showDropDown="0" showInputMessage="1" showErrorMessage="1" sqref="D39:E39">
      <formula1>$P$3:$P$5</formula1>
    </dataValidation>
    <dataValidation type="list" allowBlank="1" showDropDown="0" showInputMessage="1" showErrorMessage="1" sqref="C11:C17">
      <formula1>$Q$3:$Q$26</formula1>
    </dataValidation>
  </dataValidations>
  <pageMargins left="0.39370078740157483" right="0.39370078740157483" top="0.39370078740157483" bottom="0.11811023622047245" header="0.19685039370078741" footer="0.11811023622047245"/>
  <pageSetup paperSize="9" scale="99" fitToWidth="1" fitToHeight="1" orientation="portrait" usePrinterDefaults="1" r:id="rId1"/>
  <drawing r:id="rId2"/>
  <extLst>
    <ext xmlns:x14="http://schemas.microsoft.com/office/spreadsheetml/2009/9/main" uri="{78C0D931-6437-407d-A8EE-F0AAD7539E65}">
      <x14:conditionalFormattings>
        <x14:conditionalFormatting xmlns:xm="http://schemas.microsoft.com/office/excel/2006/main">
          <x14:cfRule type="notContainsText" priority="1" operator="notContains" id="{A02DAA0C-7505-4321-AE2F-E7ECA4071298}">
            <xm:f>ISERROR(SEARCH($N$4,H24))</xm:f>
            <xm:f>$N$4</xm:f>
            <x14:dxf>
              <font>
                <color rgb="FFFF0000"/>
              </font>
              <fill>
                <patternFill patternType="none">
                  <bgColor auto="1"/>
                </patternFill>
              </fill>
            </x14:dxf>
          </x14:cfRule>
          <xm:sqref>H24:H26</xm:sqref>
        </x14:conditionalFormatting>
        <x14:conditionalFormatting xmlns:xm="http://schemas.microsoft.com/office/excel/2006/main">
          <x14:cfRule type="notContainsText" priority="3" operator="notContains" id="{AF7BDB8A-7A26-4067-9624-5874925AE7A8}">
            <xm:f>ISERROR(SEARCH($N$4,H11))</xm:f>
            <xm:f>$N$4</xm:f>
            <x14:dxf>
              <font>
                <color rgb="FFFF0000"/>
              </font>
              <fill>
                <patternFill patternType="none">
                  <bgColor auto="1"/>
                </patternFill>
              </fill>
            </x14:dxf>
          </x14:cfRule>
          <xm:sqref>H11:H17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J43"/>
  <sheetViews>
    <sheetView showGridLines="0" view="pageBreakPreview" zoomScaleNormal="85" zoomScaleSheetLayoutView="100" workbookViewId="0">
      <selection activeCell="A2" sqref="A2"/>
    </sheetView>
  </sheetViews>
  <sheetFormatPr defaultRowHeight="18"/>
  <cols>
    <col min="1" max="1" width="3.58203125" customWidth="1"/>
    <col min="2" max="2" width="6.58203125" customWidth="1"/>
    <col min="3" max="3" width="24.6640625" customWidth="1"/>
    <col min="4" max="5" width="6.25" customWidth="1"/>
    <col min="6" max="8" width="12.5" customWidth="1"/>
    <col min="9" max="9" width="2" customWidth="1"/>
    <col min="10" max="10" width="8.6640625" customWidth="1"/>
  </cols>
  <sheetData>
    <row r="1" spans="1:9">
      <c r="A1" t="s">
        <v>54</v>
      </c>
      <c r="E1" s="82" t="s">
        <v>75</v>
      </c>
      <c r="F1" s="82"/>
    </row>
    <row r="2" spans="1:9">
      <c r="E2" s="82"/>
      <c r="F2" s="82"/>
    </row>
    <row r="3" spans="1:9">
      <c r="A3" s="1"/>
      <c r="B3" s="1" t="s">
        <v>52</v>
      </c>
      <c r="C3" s="1"/>
      <c r="D3" s="1"/>
      <c r="E3" s="1"/>
      <c r="F3" s="1"/>
      <c r="G3" s="1"/>
      <c r="H3" s="1"/>
    </row>
    <row r="4" spans="1:9">
      <c r="A4" s="1"/>
      <c r="B4" s="1" t="s">
        <v>77</v>
      </c>
      <c r="C4" s="1"/>
      <c r="D4" s="1"/>
      <c r="E4" s="1"/>
      <c r="F4" s="1"/>
      <c r="G4" s="1"/>
      <c r="H4" s="1"/>
    </row>
    <row r="5" spans="1:9">
      <c r="A5" s="1"/>
      <c r="B5" s="1" t="s">
        <v>78</v>
      </c>
      <c r="C5" s="1"/>
      <c r="D5" s="1"/>
      <c r="E5" s="1"/>
      <c r="F5" s="1"/>
      <c r="G5" s="1"/>
      <c r="H5" s="1"/>
    </row>
    <row r="6" spans="1:9">
      <c r="A6" s="1"/>
      <c r="B6" s="1" t="s">
        <v>72</v>
      </c>
      <c r="C6" s="1"/>
      <c r="D6" s="1"/>
      <c r="E6" s="1"/>
      <c r="G6" s="87" t="s">
        <v>65</v>
      </c>
      <c r="H6" s="87" t="s">
        <v>66</v>
      </c>
    </row>
    <row r="7" spans="1:9">
      <c r="G7" s="88" t="s">
        <v>63</v>
      </c>
      <c r="H7" s="88" t="s">
        <v>20</v>
      </c>
    </row>
    <row r="8" spans="1:9">
      <c r="B8" t="s">
        <v>48</v>
      </c>
      <c r="G8" s="89" t="s">
        <v>62</v>
      </c>
      <c r="H8" s="89" t="s">
        <v>64</v>
      </c>
    </row>
    <row r="9" spans="1:9">
      <c r="B9" t="s">
        <v>53</v>
      </c>
      <c r="H9" s="45" t="s">
        <v>42</v>
      </c>
    </row>
    <row r="10" spans="1:9">
      <c r="B10" s="3" t="s">
        <v>51</v>
      </c>
      <c r="C10" s="12"/>
      <c r="D10" s="12" t="s">
        <v>1</v>
      </c>
      <c r="E10" s="12" t="s">
        <v>9</v>
      </c>
      <c r="F10" s="12" t="s">
        <v>2</v>
      </c>
      <c r="G10" s="12" t="s">
        <v>6</v>
      </c>
      <c r="H10" s="65" t="s">
        <v>4</v>
      </c>
      <c r="I10" s="73"/>
    </row>
    <row r="11" spans="1:9">
      <c r="B11" s="4" t="s">
        <v>37</v>
      </c>
      <c r="C11" s="13" t="s">
        <v>73</v>
      </c>
      <c r="D11" s="79">
        <v>1</v>
      </c>
      <c r="E11" s="35" t="s">
        <v>8</v>
      </c>
      <c r="F11" s="85">
        <v>350000</v>
      </c>
      <c r="G11" s="90">
        <f t="shared" ref="G11:G16" si="0">D11*F11</f>
        <v>350000</v>
      </c>
      <c r="H11" s="75" t="s">
        <v>46</v>
      </c>
    </row>
    <row r="12" spans="1:9">
      <c r="B12" s="5"/>
      <c r="C12" s="13" t="s">
        <v>10</v>
      </c>
      <c r="D12" s="79">
        <v>1</v>
      </c>
      <c r="E12" s="35" t="s">
        <v>23</v>
      </c>
      <c r="F12" s="85">
        <v>25000</v>
      </c>
      <c r="G12" s="90">
        <f t="shared" si="0"/>
        <v>25000</v>
      </c>
      <c r="H12" s="75" t="s">
        <v>46</v>
      </c>
    </row>
    <row r="13" spans="1:9">
      <c r="B13" s="5"/>
      <c r="C13" s="13" t="s">
        <v>27</v>
      </c>
      <c r="D13" s="79">
        <v>1</v>
      </c>
      <c r="E13" s="35" t="s">
        <v>23</v>
      </c>
      <c r="F13" s="85">
        <v>35000</v>
      </c>
      <c r="G13" s="90">
        <f t="shared" si="0"/>
        <v>35000</v>
      </c>
      <c r="H13" s="75" t="s">
        <v>46</v>
      </c>
    </row>
    <row r="14" spans="1:9">
      <c r="B14" s="5"/>
      <c r="C14" s="13" t="s">
        <v>3</v>
      </c>
      <c r="D14" s="79">
        <v>1</v>
      </c>
      <c r="E14" s="35" t="s">
        <v>23</v>
      </c>
      <c r="F14" s="85">
        <v>5000</v>
      </c>
      <c r="G14" s="91">
        <f t="shared" si="0"/>
        <v>5000</v>
      </c>
      <c r="H14" s="68" t="s">
        <v>47</v>
      </c>
    </row>
    <row r="15" spans="1:9">
      <c r="B15" s="5"/>
      <c r="C15" s="13" t="s">
        <v>28</v>
      </c>
      <c r="D15" s="79">
        <v>1</v>
      </c>
      <c r="E15" s="35" t="s">
        <v>23</v>
      </c>
      <c r="F15" s="85">
        <v>3000</v>
      </c>
      <c r="G15" s="91">
        <f t="shared" si="0"/>
        <v>3000</v>
      </c>
      <c r="H15" s="68" t="s">
        <v>47</v>
      </c>
    </row>
    <row r="16" spans="1:9">
      <c r="B16" s="5"/>
      <c r="C16" s="13" t="s">
        <v>30</v>
      </c>
      <c r="D16" s="79">
        <v>1</v>
      </c>
      <c r="E16" s="35" t="s">
        <v>23</v>
      </c>
      <c r="F16" s="85">
        <v>20000</v>
      </c>
      <c r="G16" s="91">
        <f t="shared" si="0"/>
        <v>20000</v>
      </c>
      <c r="H16" s="68" t="s">
        <v>47</v>
      </c>
    </row>
    <row r="17" spans="1:10" ht="18.75">
      <c r="B17" s="6"/>
      <c r="C17" s="78" t="s">
        <v>24</v>
      </c>
      <c r="D17" s="80">
        <v>1</v>
      </c>
      <c r="E17" s="83" t="s">
        <v>23</v>
      </c>
      <c r="F17" s="86" t="s">
        <v>18</v>
      </c>
      <c r="G17" s="92" t="s">
        <v>18</v>
      </c>
      <c r="H17" s="95" t="s">
        <v>46</v>
      </c>
    </row>
    <row r="18" spans="1:10" ht="18.75">
      <c r="B18" s="7" t="s">
        <v>33</v>
      </c>
      <c r="C18" s="7"/>
      <c r="D18" s="7"/>
      <c r="E18" s="7"/>
      <c r="F18" s="7"/>
      <c r="G18" s="93">
        <f>SUM(G11:G17)</f>
        <v>438000</v>
      </c>
      <c r="H18" s="11"/>
    </row>
    <row r="19" spans="1:10">
      <c r="B19" s="8" t="s">
        <v>25</v>
      </c>
      <c r="C19" s="8"/>
      <c r="D19" s="8"/>
      <c r="E19" s="8"/>
      <c r="F19" s="8"/>
      <c r="G19" s="54">
        <v>-70000</v>
      </c>
      <c r="H19" s="68"/>
    </row>
    <row r="20" spans="1:10">
      <c r="B20" s="8" t="s">
        <v>41</v>
      </c>
      <c r="C20" s="8"/>
      <c r="D20" s="8"/>
      <c r="E20" s="8"/>
      <c r="F20" s="8"/>
      <c r="G20" s="94">
        <f>SUM(G18:G19)</f>
        <v>368000</v>
      </c>
      <c r="H20" s="66"/>
      <c r="I20" s="2"/>
    </row>
    <row r="21" spans="1:10">
      <c r="A21" s="2"/>
      <c r="B21" s="2"/>
      <c r="C21" s="2"/>
      <c r="D21" s="2"/>
      <c r="E21" s="2"/>
      <c r="F21" s="2"/>
      <c r="G21" s="2"/>
      <c r="H21" s="2"/>
      <c r="I21" s="2"/>
      <c r="J21" s="2"/>
    </row>
    <row r="22" spans="1:10">
      <c r="B22" s="2" t="s">
        <v>38</v>
      </c>
      <c r="H22" s="45" t="s">
        <v>42</v>
      </c>
    </row>
    <row r="23" spans="1:10">
      <c r="B23" s="3" t="s">
        <v>50</v>
      </c>
      <c r="C23" s="12"/>
      <c r="D23" s="26" t="s">
        <v>44</v>
      </c>
      <c r="E23" s="26"/>
      <c r="F23" s="12" t="s">
        <v>45</v>
      </c>
      <c r="G23" s="26" t="s">
        <v>15</v>
      </c>
      <c r="H23" s="65" t="s">
        <v>4</v>
      </c>
    </row>
    <row r="24" spans="1:10" ht="18.75">
      <c r="B24" s="5" t="s">
        <v>37</v>
      </c>
      <c r="C24" s="14" t="s">
        <v>29</v>
      </c>
      <c r="D24" s="27">
        <v>350000</v>
      </c>
      <c r="E24" s="36"/>
      <c r="F24" s="48">
        <f>ROUND(D24/$D$27*$D$28,0)</f>
        <v>-55936</v>
      </c>
      <c r="G24" s="58">
        <f>D24+F24</f>
        <v>294064</v>
      </c>
      <c r="H24" s="96" t="s">
        <v>46</v>
      </c>
    </row>
    <row r="25" spans="1:10" ht="18.75">
      <c r="B25" s="5"/>
      <c r="C25" s="15" t="s">
        <v>43</v>
      </c>
      <c r="D25" s="28">
        <v>60000</v>
      </c>
      <c r="E25" s="37"/>
      <c r="F25" s="49">
        <f>ROUND(D25/$D$27*$D$28,0)</f>
        <v>-9589</v>
      </c>
      <c r="G25" s="59">
        <f>D25+F25</f>
        <v>50411</v>
      </c>
      <c r="H25" s="97" t="s">
        <v>46</v>
      </c>
    </row>
    <row r="26" spans="1:10" ht="18.75">
      <c r="B26" s="5"/>
      <c r="C26" s="16" t="s">
        <v>34</v>
      </c>
      <c r="D26" s="29">
        <v>28000</v>
      </c>
      <c r="E26" s="38"/>
      <c r="F26" s="50">
        <f>D28-(F24+F25)</f>
        <v>-4475</v>
      </c>
      <c r="G26" s="60">
        <f>D26+F26</f>
        <v>23525</v>
      </c>
      <c r="H26" s="98" t="s">
        <v>47</v>
      </c>
    </row>
    <row r="27" spans="1:10" ht="18.75">
      <c r="B27" s="9" t="s">
        <v>33</v>
      </c>
      <c r="C27" s="17"/>
      <c r="D27" s="30">
        <f>SUM(D24:E26)</f>
        <v>438000</v>
      </c>
      <c r="E27" s="39"/>
      <c r="F27" s="51"/>
      <c r="G27" s="61"/>
      <c r="H27" s="69"/>
    </row>
    <row r="28" spans="1:10" ht="18.75">
      <c r="B28" s="10" t="s">
        <v>13</v>
      </c>
      <c r="C28" s="18"/>
      <c r="D28" s="31">
        <v>-70000</v>
      </c>
      <c r="E28" s="40"/>
      <c r="F28" s="52"/>
      <c r="G28" s="62"/>
      <c r="H28" s="70"/>
    </row>
    <row r="29" spans="1:10">
      <c r="B29" s="10" t="s">
        <v>41</v>
      </c>
      <c r="C29" s="19"/>
      <c r="D29" s="32">
        <f>SUM(D27:E28)</f>
        <v>368000</v>
      </c>
      <c r="E29" s="41"/>
      <c r="F29" s="53" t="s">
        <v>76</v>
      </c>
      <c r="G29" s="63"/>
      <c r="H29" s="70"/>
    </row>
    <row r="30" spans="1:10">
      <c r="E30" s="42"/>
      <c r="F30" s="42"/>
      <c r="G30" s="42"/>
    </row>
    <row r="31" spans="1:10">
      <c r="C31" s="20"/>
    </row>
    <row r="38" spans="2:8" s="1" customFormat="1">
      <c r="B38" s="1" t="s">
        <v>79</v>
      </c>
    </row>
    <row r="39" spans="2:8">
      <c r="B39" s="4" t="s">
        <v>37</v>
      </c>
      <c r="C39" s="21" t="s">
        <v>39</v>
      </c>
      <c r="D39" s="64" t="s">
        <v>70</v>
      </c>
      <c r="E39" s="71"/>
      <c r="G39" s="64" t="s">
        <v>36</v>
      </c>
      <c r="H39" s="71"/>
    </row>
    <row r="40" spans="2:8">
      <c r="B40" s="5"/>
      <c r="C40" s="22" t="s">
        <v>29</v>
      </c>
      <c r="D40" s="81">
        <f>G24</f>
        <v>294064</v>
      </c>
      <c r="E40" s="84"/>
      <c r="G40" s="81">
        <f>D42</f>
        <v>344475</v>
      </c>
      <c r="H40" s="99"/>
    </row>
    <row r="41" spans="2:8">
      <c r="B41" s="5"/>
      <c r="C41" s="22" t="s">
        <v>0</v>
      </c>
      <c r="D41" s="81">
        <f>G25</f>
        <v>50411</v>
      </c>
      <c r="E41" s="84"/>
      <c r="G41" s="64" t="s">
        <v>40</v>
      </c>
      <c r="H41" s="71"/>
    </row>
    <row r="42" spans="2:8">
      <c r="B42" s="11"/>
      <c r="C42" s="23" t="s">
        <v>16</v>
      </c>
      <c r="D42" s="81">
        <f>D40+D41</f>
        <v>344475</v>
      </c>
      <c r="E42" s="84"/>
      <c r="G42" s="81">
        <f>ROUNDDOWN(G40*1/3,-3)</f>
        <v>114000</v>
      </c>
      <c r="H42" s="99"/>
    </row>
    <row r="43" spans="2:8">
      <c r="E43" s="45" t="s">
        <v>42</v>
      </c>
      <c r="H43" s="45" t="s">
        <v>42</v>
      </c>
    </row>
  </sheetData>
  <mergeCells count="24">
    <mergeCell ref="B10:C10"/>
    <mergeCell ref="B18:F18"/>
    <mergeCell ref="B19:F19"/>
    <mergeCell ref="B20:F20"/>
    <mergeCell ref="B23:C23"/>
    <mergeCell ref="D23:E23"/>
    <mergeCell ref="D24:E24"/>
    <mergeCell ref="D25:E25"/>
    <mergeCell ref="D26:E26"/>
    <mergeCell ref="B27:C27"/>
    <mergeCell ref="D27:E27"/>
    <mergeCell ref="B28:C28"/>
    <mergeCell ref="D28:E28"/>
    <mergeCell ref="B29:C29"/>
    <mergeCell ref="D29:E29"/>
    <mergeCell ref="D39:E39"/>
    <mergeCell ref="G39:H39"/>
    <mergeCell ref="D40:E40"/>
    <mergeCell ref="G40:H40"/>
    <mergeCell ref="D41:E41"/>
    <mergeCell ref="G41:H41"/>
    <mergeCell ref="D42:E42"/>
    <mergeCell ref="G42:H42"/>
    <mergeCell ref="E1:F2"/>
  </mergeCells>
  <phoneticPr fontId="1"/>
  <pageMargins left="0.39370078740157483" right="0.39370078740157483" top="0.39370078740157483" bottom="0.11811023622047245" header="0.19685039370078741" footer="0.11811023622047245"/>
  <pageSetup paperSize="9" scale="9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2:S36"/>
  <sheetViews>
    <sheetView showGridLines="0" view="pageBreakPreview" zoomScale="80" zoomScaleNormal="85" zoomScaleSheetLayoutView="80" workbookViewId="0"/>
  </sheetViews>
  <sheetFormatPr defaultRowHeight="18"/>
  <cols>
    <col min="1" max="1" width="3.58203125" customWidth="1"/>
    <col min="2" max="2" width="6.58203125" customWidth="1"/>
    <col min="3" max="3" width="24.6640625" customWidth="1"/>
    <col min="4" max="5" width="6.25" customWidth="1"/>
    <col min="6" max="8" width="12.5" customWidth="1"/>
    <col min="9" max="9" width="2" customWidth="1"/>
    <col min="10" max="10" width="8.6640625" customWidth="1"/>
    <col min="13" max="13" width="13.296875" customWidth="1"/>
  </cols>
  <sheetData>
    <row r="2" spans="2:17">
      <c r="B2" s="100" t="s">
        <v>31</v>
      </c>
      <c r="C2" s="115"/>
      <c r="D2" s="115"/>
      <c r="E2" s="115"/>
      <c r="F2" s="131"/>
      <c r="H2" s="140" t="s">
        <v>5</v>
      </c>
      <c r="I2" s="144"/>
      <c r="J2" s="144"/>
      <c r="K2" s="146"/>
      <c r="M2" s="82" t="s">
        <v>75</v>
      </c>
      <c r="N2" s="82"/>
    </row>
    <row r="3" spans="2:17">
      <c r="B3" s="101"/>
      <c r="C3" s="116"/>
      <c r="D3" s="116"/>
      <c r="E3" s="116"/>
      <c r="F3" s="132"/>
      <c r="H3" s="141"/>
      <c r="I3" s="145"/>
      <c r="J3" s="145"/>
      <c r="K3" s="147"/>
      <c r="M3" s="82"/>
      <c r="N3" s="82"/>
    </row>
    <row r="4" spans="2:17" ht="18.600000000000001" customHeight="1">
      <c r="B4" s="102"/>
      <c r="C4" s="102"/>
      <c r="D4" s="102"/>
      <c r="E4" s="102"/>
      <c r="F4" s="102"/>
      <c r="H4" s="142"/>
      <c r="I4" s="142"/>
      <c r="J4" s="142"/>
      <c r="K4" s="142"/>
    </row>
    <row r="5" spans="2:17" s="1" customFormat="1">
      <c r="B5" s="103" t="s">
        <v>55</v>
      </c>
      <c r="C5" s="117"/>
      <c r="D5" s="117"/>
      <c r="E5" s="117"/>
      <c r="F5" s="117"/>
      <c r="G5" s="117"/>
      <c r="H5" s="117"/>
      <c r="I5" s="117"/>
      <c r="J5" s="117"/>
      <c r="K5" s="117"/>
      <c r="L5" s="117"/>
      <c r="M5" s="117"/>
      <c r="N5" s="117"/>
      <c r="O5" s="117"/>
      <c r="P5" s="117"/>
      <c r="Q5" s="169"/>
    </row>
    <row r="6" spans="2:17" s="1" customFormat="1">
      <c r="B6" s="104"/>
      <c r="C6" s="118"/>
      <c r="D6" s="118"/>
      <c r="E6" s="118"/>
      <c r="F6" s="118"/>
      <c r="G6" s="118"/>
      <c r="H6" s="118"/>
      <c r="I6" s="118"/>
      <c r="J6" s="118"/>
      <c r="K6" s="118"/>
      <c r="L6" s="118"/>
      <c r="M6" s="118"/>
      <c r="N6" s="118"/>
      <c r="O6" s="118"/>
      <c r="P6" s="118"/>
      <c r="Q6" s="170"/>
    </row>
    <row r="7" spans="2:17" s="1" customFormat="1">
      <c r="B7" s="104"/>
      <c r="C7" s="118"/>
      <c r="D7" s="118"/>
      <c r="E7" s="118"/>
      <c r="F7" s="118"/>
      <c r="G7" s="118"/>
      <c r="H7" s="118"/>
      <c r="I7" s="118"/>
      <c r="J7" s="118"/>
      <c r="K7" s="118"/>
      <c r="L7" s="118"/>
      <c r="M7" s="118"/>
      <c r="N7" s="118"/>
      <c r="O7" s="118"/>
      <c r="P7" s="118"/>
      <c r="Q7" s="170"/>
    </row>
    <row r="8" spans="2:17" s="1" customFormat="1">
      <c r="B8" s="105"/>
      <c r="C8" s="119"/>
      <c r="D8" s="119"/>
      <c r="E8" s="119"/>
      <c r="F8" s="119"/>
      <c r="G8" s="119"/>
      <c r="H8" s="119"/>
      <c r="I8" s="119"/>
      <c r="J8" s="119"/>
      <c r="K8" s="119"/>
      <c r="L8" s="119"/>
      <c r="M8" s="119"/>
      <c r="N8" s="119"/>
      <c r="O8" s="119"/>
      <c r="P8" s="119"/>
      <c r="Q8" s="171"/>
    </row>
    <row r="9" spans="2:17" ht="18.600000000000001" customHeight="1">
      <c r="B9" s="102"/>
      <c r="C9" s="102"/>
      <c r="D9" s="102"/>
      <c r="E9" s="102"/>
      <c r="F9" s="102"/>
      <c r="H9" s="142"/>
      <c r="I9" s="142"/>
      <c r="J9" s="142"/>
      <c r="K9" s="142"/>
    </row>
    <row r="10" spans="2:17">
      <c r="B10" t="s">
        <v>56</v>
      </c>
      <c r="H10" s="45"/>
    </row>
    <row r="11" spans="2:17">
      <c r="B11" s="3" t="s">
        <v>51</v>
      </c>
      <c r="C11" s="12"/>
      <c r="D11" s="12" t="s">
        <v>1</v>
      </c>
      <c r="E11" s="12" t="s">
        <v>9</v>
      </c>
      <c r="F11" s="12" t="s">
        <v>2</v>
      </c>
      <c r="G11" s="12" t="s">
        <v>6</v>
      </c>
      <c r="H11" s="65" t="s">
        <v>4</v>
      </c>
      <c r="I11" s="73"/>
      <c r="K11" s="3" t="s">
        <v>39</v>
      </c>
      <c r="L11" s="12"/>
      <c r="M11" s="157" t="s">
        <v>70</v>
      </c>
    </row>
    <row r="12" spans="2:17">
      <c r="B12" s="106" t="s">
        <v>73</v>
      </c>
      <c r="C12" s="120"/>
      <c r="D12" s="79">
        <v>1</v>
      </c>
      <c r="E12" s="35" t="s">
        <v>8</v>
      </c>
      <c r="F12" s="85">
        <v>350000</v>
      </c>
      <c r="G12" s="90">
        <f t="shared" ref="G12:G18" si="0">D12*F12</f>
        <v>350000</v>
      </c>
      <c r="H12" s="75" t="s">
        <v>46</v>
      </c>
      <c r="K12" s="3" t="s">
        <v>29</v>
      </c>
      <c r="L12" s="152"/>
      <c r="M12" s="158">
        <f>O29</f>
        <v>294064</v>
      </c>
    </row>
    <row r="13" spans="2:17">
      <c r="B13" s="107" t="s">
        <v>10</v>
      </c>
      <c r="C13" s="121"/>
      <c r="D13" s="79">
        <v>1</v>
      </c>
      <c r="E13" s="35" t="s">
        <v>23</v>
      </c>
      <c r="F13" s="85">
        <v>25000</v>
      </c>
      <c r="G13" s="90">
        <f t="shared" si="0"/>
        <v>25000</v>
      </c>
      <c r="H13" s="75" t="s">
        <v>46</v>
      </c>
      <c r="K13" s="3" t="s">
        <v>0</v>
      </c>
      <c r="L13" s="12"/>
      <c r="M13" s="158">
        <f>O31</f>
        <v>50411</v>
      </c>
    </row>
    <row r="14" spans="2:17">
      <c r="B14" s="107" t="s">
        <v>27</v>
      </c>
      <c r="C14" s="121"/>
      <c r="D14" s="79">
        <v>1</v>
      </c>
      <c r="E14" s="35" t="s">
        <v>23</v>
      </c>
      <c r="F14" s="85">
        <v>35000</v>
      </c>
      <c r="G14" s="90">
        <f t="shared" si="0"/>
        <v>35000</v>
      </c>
      <c r="H14" s="75" t="s">
        <v>46</v>
      </c>
      <c r="K14" s="3" t="s">
        <v>74</v>
      </c>
      <c r="L14" s="12"/>
      <c r="M14" s="90">
        <f>SUM(M12:M13)</f>
        <v>344475</v>
      </c>
    </row>
    <row r="15" spans="2:17">
      <c r="B15" s="108" t="s">
        <v>3</v>
      </c>
      <c r="C15" s="122"/>
      <c r="D15" s="127">
        <v>1</v>
      </c>
      <c r="E15" s="129" t="s">
        <v>23</v>
      </c>
      <c r="F15" s="133">
        <v>5000</v>
      </c>
      <c r="G15" s="135">
        <f t="shared" si="0"/>
        <v>5000</v>
      </c>
      <c r="H15" s="127" t="s">
        <v>47</v>
      </c>
      <c r="K15" s="148" t="s">
        <v>60</v>
      </c>
      <c r="L15" s="148"/>
      <c r="M15" s="148"/>
    </row>
    <row r="16" spans="2:17">
      <c r="B16" s="108" t="s">
        <v>28</v>
      </c>
      <c r="C16" s="122"/>
      <c r="D16" s="127">
        <v>1</v>
      </c>
      <c r="E16" s="129" t="s">
        <v>23</v>
      </c>
      <c r="F16" s="133">
        <v>3000</v>
      </c>
      <c r="G16" s="135">
        <f t="shared" si="0"/>
        <v>3000</v>
      </c>
      <c r="H16" s="127" t="s">
        <v>47</v>
      </c>
      <c r="K16" s="149"/>
      <c r="L16" s="149"/>
      <c r="M16" s="149"/>
    </row>
    <row r="17" spans="2:19" ht="19.8">
      <c r="B17" s="108" t="s">
        <v>30</v>
      </c>
      <c r="C17" s="122"/>
      <c r="D17" s="127">
        <v>1</v>
      </c>
      <c r="E17" s="129" t="s">
        <v>23</v>
      </c>
      <c r="F17" s="133">
        <v>20000</v>
      </c>
      <c r="G17" s="135">
        <f t="shared" si="0"/>
        <v>20000</v>
      </c>
      <c r="H17" s="127" t="s">
        <v>47</v>
      </c>
      <c r="K17" s="150"/>
      <c r="L17" s="150"/>
      <c r="M17" s="150"/>
    </row>
    <row r="18" spans="2:19">
      <c r="B18" s="109" t="s">
        <v>24</v>
      </c>
      <c r="C18" s="123"/>
      <c r="D18" s="128">
        <v>1</v>
      </c>
      <c r="E18" s="130" t="s">
        <v>23</v>
      </c>
      <c r="F18" s="134">
        <v>0</v>
      </c>
      <c r="G18" s="136">
        <f t="shared" si="0"/>
        <v>0</v>
      </c>
      <c r="H18" s="128" t="s">
        <v>18</v>
      </c>
    </row>
    <row r="19" spans="2:19" ht="18.75">
      <c r="B19" s="110" t="s">
        <v>33</v>
      </c>
      <c r="C19" s="110"/>
      <c r="D19" s="110"/>
      <c r="E19" s="110"/>
      <c r="F19" s="110"/>
      <c r="G19" s="137">
        <f>SUM(G12:G18)</f>
        <v>438000</v>
      </c>
      <c r="H19" s="68"/>
    </row>
    <row r="20" spans="2:19" ht="18.75">
      <c r="B20" s="110" t="s">
        <v>25</v>
      </c>
      <c r="C20" s="110"/>
      <c r="D20" s="110"/>
      <c r="E20" s="110"/>
      <c r="F20" s="64"/>
      <c r="G20" s="138">
        <v>-70000</v>
      </c>
      <c r="H20" s="143"/>
    </row>
    <row r="21" spans="2:19">
      <c r="B21" s="110" t="s">
        <v>41</v>
      </c>
      <c r="C21" s="110"/>
      <c r="D21" s="110"/>
      <c r="E21" s="110"/>
      <c r="F21" s="110"/>
      <c r="G21" s="139">
        <f>SUM(G19:G20)</f>
        <v>368000</v>
      </c>
      <c r="H21" s="68"/>
      <c r="L21" s="153" t="s">
        <v>16</v>
      </c>
      <c r="M21" s="159"/>
    </row>
    <row r="22" spans="2:19">
      <c r="L22" s="154">
        <f>M14</f>
        <v>344475</v>
      </c>
      <c r="M22" s="160"/>
    </row>
    <row r="23" spans="2:19">
      <c r="L23" s="153" t="s">
        <v>32</v>
      </c>
      <c r="M23" s="159"/>
    </row>
    <row r="24" spans="2:19">
      <c r="L24" s="155">
        <f>ROUNDDOWN(L22*1/3,-3)</f>
        <v>114000</v>
      </c>
      <c r="M24" s="161"/>
    </row>
    <row r="25" spans="2:19" ht="19.8">
      <c r="K25" s="150" t="s">
        <v>57</v>
      </c>
      <c r="L25" s="151"/>
      <c r="M25" s="151"/>
      <c r="N25" s="162"/>
      <c r="O25" s="166"/>
      <c r="P25" s="168"/>
      <c r="Q25" s="168"/>
      <c r="R25" s="168"/>
      <c r="S25" s="168"/>
    </row>
    <row r="26" spans="2:19" ht="20.55">
      <c r="K26" s="150" t="s">
        <v>7</v>
      </c>
      <c r="L26" s="151"/>
      <c r="M26" s="151"/>
      <c r="N26" s="162"/>
      <c r="O26" s="166"/>
      <c r="P26" s="168"/>
      <c r="Q26" s="168"/>
      <c r="R26" s="168"/>
      <c r="S26" s="168"/>
    </row>
    <row r="27" spans="2:19" ht="27.15">
      <c r="B27" s="111" t="s">
        <v>14</v>
      </c>
      <c r="C27" s="124"/>
      <c r="D27" s="124"/>
      <c r="E27" s="124"/>
      <c r="F27" s="124"/>
      <c r="G27" s="124"/>
      <c r="H27" s="124"/>
      <c r="I27" s="124"/>
      <c r="J27" s="124"/>
      <c r="K27" s="124"/>
      <c r="L27" s="124"/>
      <c r="M27" s="124"/>
      <c r="N27" s="163"/>
      <c r="O27" s="163"/>
      <c r="P27" s="163"/>
      <c r="Q27" s="172"/>
    </row>
    <row r="28" spans="2:19" ht="26.4">
      <c r="B28" s="112"/>
      <c r="C28" s="125"/>
      <c r="D28" s="125"/>
      <c r="E28" s="125"/>
      <c r="F28" s="125"/>
      <c r="G28" s="125"/>
      <c r="H28" s="125"/>
      <c r="I28" s="125"/>
      <c r="J28" s="125"/>
      <c r="K28" s="125"/>
      <c r="L28" s="125"/>
      <c r="M28" s="125"/>
      <c r="N28" s="164"/>
      <c r="O28" s="164"/>
      <c r="P28" s="164"/>
      <c r="Q28" s="173"/>
    </row>
    <row r="29" spans="2:19" ht="26.4">
      <c r="B29" s="112" t="s">
        <v>58</v>
      </c>
      <c r="C29" s="125"/>
      <c r="D29" s="125"/>
      <c r="E29" s="125"/>
      <c r="F29" s="125"/>
      <c r="G29" s="125"/>
      <c r="H29" s="125"/>
      <c r="I29" s="125"/>
      <c r="J29" s="125"/>
      <c r="K29" s="125" t="s">
        <v>19</v>
      </c>
      <c r="L29" s="125"/>
      <c r="M29" s="125"/>
      <c r="N29" s="164"/>
      <c r="O29" s="167">
        <v>294064</v>
      </c>
      <c r="P29" s="167"/>
      <c r="Q29" s="174" t="s">
        <v>49</v>
      </c>
    </row>
    <row r="30" spans="2:19" ht="26.4">
      <c r="B30" s="112"/>
      <c r="C30" s="125"/>
      <c r="D30" s="125"/>
      <c r="E30" s="125"/>
      <c r="F30" s="125"/>
      <c r="G30" s="125"/>
      <c r="H30" s="125"/>
      <c r="I30" s="125"/>
      <c r="J30" s="125"/>
      <c r="K30" s="125"/>
      <c r="L30" s="125"/>
      <c r="M30" s="125"/>
      <c r="N30" s="164"/>
      <c r="O30" s="164"/>
      <c r="P30" s="164"/>
      <c r="Q30" s="173"/>
    </row>
    <row r="31" spans="2:19" ht="26.4">
      <c r="B31" s="112" t="s">
        <v>35</v>
      </c>
      <c r="C31" s="125"/>
      <c r="D31" s="125"/>
      <c r="E31" s="125"/>
      <c r="F31" s="125"/>
      <c r="G31" s="125"/>
      <c r="H31" s="125"/>
      <c r="I31" s="125"/>
      <c r="J31" s="125"/>
      <c r="K31" s="125" t="s">
        <v>59</v>
      </c>
      <c r="L31" s="125"/>
      <c r="M31" s="125"/>
      <c r="N31" s="164"/>
      <c r="O31" s="167">
        <v>50411</v>
      </c>
      <c r="P31" s="167"/>
      <c r="Q31" s="174" t="s">
        <v>49</v>
      </c>
    </row>
    <row r="32" spans="2:19" ht="27.15">
      <c r="B32" s="113"/>
      <c r="C32" s="126"/>
      <c r="D32" s="126"/>
      <c r="E32" s="126"/>
      <c r="F32" s="126"/>
      <c r="G32" s="126"/>
      <c r="H32" s="126"/>
      <c r="I32" s="126"/>
      <c r="J32" s="126"/>
      <c r="K32" s="126"/>
      <c r="L32" s="126"/>
      <c r="M32" s="126"/>
      <c r="N32" s="165"/>
      <c r="O32" s="165"/>
      <c r="P32" s="165"/>
      <c r="Q32" s="175"/>
    </row>
    <row r="33" spans="2:18" ht="20.55">
      <c r="K33" s="151"/>
      <c r="L33" s="156"/>
      <c r="M33" s="156"/>
    </row>
    <row r="34" spans="2:18" ht="19.8">
      <c r="B34" s="114" t="s">
        <v>12</v>
      </c>
      <c r="K34" s="151"/>
      <c r="L34" s="156"/>
      <c r="M34" s="156"/>
      <c r="N34" s="156"/>
      <c r="O34" s="156"/>
      <c r="P34" s="156"/>
      <c r="Q34" s="156"/>
      <c r="R34" s="156"/>
    </row>
    <row r="35" spans="2:18" ht="19.8">
      <c r="K35" s="151"/>
      <c r="L35" s="156"/>
      <c r="M35" s="156"/>
      <c r="N35" s="156"/>
      <c r="O35" s="156"/>
      <c r="P35" s="156"/>
      <c r="Q35" s="156"/>
      <c r="R35" s="156"/>
    </row>
    <row r="36" spans="2:18" ht="19.8">
      <c r="K36" s="151"/>
      <c r="L36" s="156"/>
      <c r="M36" s="156"/>
      <c r="N36" s="156"/>
      <c r="O36" s="156"/>
      <c r="P36" s="156"/>
      <c r="Q36" s="156"/>
      <c r="R36" s="156"/>
    </row>
  </sheetData>
  <mergeCells count="26">
    <mergeCell ref="B11:C11"/>
    <mergeCell ref="K11:L11"/>
    <mergeCell ref="B12:C12"/>
    <mergeCell ref="K12:L12"/>
    <mergeCell ref="B13:C13"/>
    <mergeCell ref="K13:L13"/>
    <mergeCell ref="B14:C14"/>
    <mergeCell ref="K14:L14"/>
    <mergeCell ref="B15:C15"/>
    <mergeCell ref="B16:C16"/>
    <mergeCell ref="B17:C17"/>
    <mergeCell ref="B18:C18"/>
    <mergeCell ref="B19:F19"/>
    <mergeCell ref="B20:F20"/>
    <mergeCell ref="B21:F21"/>
    <mergeCell ref="L21:M21"/>
    <mergeCell ref="L22:M22"/>
    <mergeCell ref="L23:M23"/>
    <mergeCell ref="L24:M24"/>
    <mergeCell ref="O29:P29"/>
    <mergeCell ref="O31:P31"/>
    <mergeCell ref="B2:F3"/>
    <mergeCell ref="H2:K3"/>
    <mergeCell ref="M2:N3"/>
    <mergeCell ref="B5:Q8"/>
    <mergeCell ref="K15:M16"/>
  </mergeCells>
  <phoneticPr fontId="1"/>
  <printOptions horizontalCentered="1" verticalCentered="1"/>
  <pageMargins left="0.39370078740157477" right="0.39370078740157477" top="0.39370078740157477" bottom="0.11811023622047245" header="0.19685039370078738" footer="0.11811023622047245"/>
  <pageSetup paperSize="9" scale="70"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案分計算(単体設備)　シート</vt:lpstr>
      <vt:lpstr>案分計算(単体設備)　記入例</vt:lpstr>
      <vt:lpstr>値引きの案分計算の方法　記入例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J22112</cp:lastModifiedBy>
  <cp:lastPrinted>2023-09-13T00:36:48Z</cp:lastPrinted>
  <dcterms:created xsi:type="dcterms:W3CDTF">2023-08-31T01:24:50Z</dcterms:created>
  <dcterms:modified xsi:type="dcterms:W3CDTF">2025-04-10T03:49:35Z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2025-04-10T03:49:35Z</vt:filetime>
  </property>
</Properties>
</file>