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73\share\zaisei\財政\決算\決算29\H29財政状況資料集\①県から\010709平成29年度財政状況資料集の作成について（２回目）\④提出\"/>
    </mc:Choice>
  </mc:AlternateContent>
  <bookViews>
    <workbookView xWindow="0" yWindow="0" windowWidth="15360" windowHeight="763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0" i="12" l="1"/>
  <c r="AA71" i="12"/>
  <c r="AA72" i="12"/>
  <c r="AA73" i="12"/>
  <c r="AA74" i="12"/>
  <c r="AA75" i="12"/>
  <c r="AA77" i="12"/>
  <c r="AA78" i="12"/>
  <c r="AA80" i="12"/>
  <c r="AA81" i="12"/>
  <c r="AA69" i="12"/>
  <c r="AA68" i="12"/>
  <c r="AA30" i="12"/>
  <c r="AA32" i="12"/>
  <c r="AA33" i="12"/>
  <c r="AA34" i="12"/>
  <c r="AA35" i="12"/>
  <c r="AA36" i="12"/>
  <c r="AA29" i="12"/>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W40" i="10"/>
  <c r="BW41" i="10" s="1"/>
  <c r="BW42" i="10" s="1"/>
  <c r="BW43"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<sst xmlns="http://schemas.openxmlformats.org/spreadsheetml/2006/main" count="1060" uniqueCount="626">
  <si>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</si>
  <si>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</si>
  <si>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</si>
  <si>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</si>
  <si>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</si>
  <si>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</si>
  <si>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</si>
  <si>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</si>
  <si>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</si>
  <si>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</si>
  <si>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</si>
  <si>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</si>
  <si>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</si>
  <si>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</si>
  <si>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</si>
  <si>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</si>
  <si>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</si>
  <si>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</si>
  <si>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</si>
  <si>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</si>
  <si>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</si>
  <si>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</si>
  <si>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</si>
  <si>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</si>
  <si>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</si>
  <si>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</si>
  <si>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</si>
  <si>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</si>
  <si>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</si>
  <si>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</si>
  <si>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</si>
  <si>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</si>
  <si>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</si>
  <si>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</si>
  <si>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</si>
  <si>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</si>
  <si>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</si>
  <si>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</si>
  <si>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</si>
  <si>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</si>
  <si>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</si>
  <si>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</si>
  <si>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</si>
  <si>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</si>
  <si>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</si>
  <si>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</si>
  <si>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</si>
  <si>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</si>
  <si>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</si>
  <si>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</si>
  <si>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</si>
  <si>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</si>
  <si>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</si>
  <si>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</si>
  <si>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</si>
  <si>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</si>
  <si>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</si>
  <si>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</si>
  <si>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</si>
  <si>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</si>
  <si>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</si>
  <si>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</si>
  <si>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</si>
  <si>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</si>
  <si>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</si>
  <si>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</si>
  <si>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</si>
  <si>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</si>
  <si>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</si>
  <si>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</si>
  <si>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</si>
  <si>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</si>
  <si>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</si>
  <si>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</si>
  <si>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</si>
  <si>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</si>
  <si>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</si>
  <si>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</si>
  <si>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</si>
  <si>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</si>
  <si>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</si>
  <si>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</si>
  <si>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</si>
  <si>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</si>
  <si>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</si>
  <si>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</si>
  <si>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</si>
  <si>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</si>
  <si>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</si>
  <si>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</si>
  <si>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</si>
  <si>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</si>
  <si>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笠岡市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</si>
  <si>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</si>
  <si>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</si>
  <si>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</si>
  <si>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</si>
  <si>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</si>
  <si>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</si>
  <si>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</si>
  <si>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</si>
  <si>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</si>
  <si>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</si>
  <si>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</si>
  <si>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</si>
  <si>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</si>
  <si>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</si>
  <si>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</si>
  <si>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</si>
  <si>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</si>
  <si>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</si>
  <si>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</si>
  <si>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</si>
  <si>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</si>
  <si>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</si>
  <si>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</si>
  <si>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</si>
  <si>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</si>
  <si>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</si>
  <si>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</si>
  <si>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</si>
  <si>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</si>
  <si>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</si>
  <si>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</si>
  <si>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</si>
  <si>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</si>
  <si>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</si>
  <si>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</si>
  <si>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</si>
  <si>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</si>
  <si>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</si>
  <si>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</si>
  <si>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</si>
  <si>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</si>
  <si>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</si>
  <si>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</si>
  <si>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</si>
  <si>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</si>
  <si>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</si>
  <si>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</si>
  <si>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</si>
  <si>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</si>
  <si>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</si>
  <si>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</si>
  <si>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</si>
  <si>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</si>
  <si>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</si>
  <si>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</si>
  <si>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笠岡市病院事業会計</t>
    <phoneticPr fontId="5"/>
  </si>
  <si>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</si>
  <si>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</si>
  <si>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</si>
  <si>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</si>
  <si>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</si>
  <si>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</si>
  <si>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</si>
  <si>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</si>
  <si>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</si>
  <si>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</si>
  <si>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</si>
  <si>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</si>
  <si>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</si>
  <si>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</si>
  <si>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</si>
  <si>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</si>
  <si>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</si>
  <si>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</si>
  <si>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</si>
  <si>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</si>
  <si>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</si>
  <si>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</si>
  <si>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</si>
  <si>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</si>
  <si>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</si>
  <si>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</si>
  <si>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</si>
  <si>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</si>
  <si>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</si>
  <si>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</si>
  <si>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</si>
  <si>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</si>
  <si>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</si>
  <si>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</si>
  <si>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</si>
  <si>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</si>
  <si>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</si>
  <si>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</si>
  <si>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</si>
  <si>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</si>
  <si>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</si>
  <si>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</si>
  <si>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</si>
  <si>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</si>
  <si>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</si>
  <si>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</si>
  <si>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</si>
  <si>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</si>
  <si>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</si>
  <si>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</si>
  <si>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</si>
  <si>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</si>
  <si>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</si>
  <si>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</si>
  <si>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</si>
  <si>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</si>
  <si>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</si>
  <si>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</si>
  <si>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</si>
  <si>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岡山県笠岡市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</si>
  <si>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</si>
  <si>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</si>
  <si>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</si>
  <si>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</si>
  <si>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</si>
  <si>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</si>
  <si>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</si>
  <si>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</si>
  <si>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</si>
  <si>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</si>
  <si>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</si>
  <si>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</si>
  <si>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</si>
  <si>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</si>
  <si>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</si>
  <si>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</si>
  <si>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</si>
  <si>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</si>
  <si>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</si>
  <si>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</si>
  <si>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</si>
  <si>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</si>
  <si>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</si>
  <si>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</si>
  <si>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</si>
  <si>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</si>
  <si>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</si>
  <si>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</si>
  <si>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</si>
  <si>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</si>
  <si>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</si>
  <si>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</si>
  <si>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</si>
  <si>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</si>
  <si>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</si>
  <si>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</si>
  <si>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</si>
  <si>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</si>
  <si>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</si>
  <si>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</si>
  <si>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</si>
  <si>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</si>
  <si>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</si>
  <si>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</si>
  <si>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</si>
  <si>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</si>
  <si>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</si>
  <si>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</si>
  <si>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</si>
  <si>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</si>
  <si>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</si>
  <si>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</si>
  <si>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</si>
  <si>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</si>
  <si>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</si>
  <si>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</si>
  <si>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</si>
  <si>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</si>
  <si>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</si>
  <si>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</si>
  <si>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</si>
  <si>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</si>
  <si>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</si>
  <si>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</si>
  <si>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</si>
  <si>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</si>
  <si>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</si>
  <si>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</si>
  <si>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</si>
  <si>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</si>
  <si>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</si>
  <si>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</si>
  <si>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</si>
  <si>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</si>
  <si>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</si>
  <si>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</si>
  <si>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</si>
  <si>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</si>
  <si>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</si>
  <si>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</si>
  <si>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</si>
  <si>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</si>
  <si>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</si>
  <si>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</si>
  <si>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</si>
  <si>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</si>
  <si>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</si>
  <si>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</si>
  <si>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</si>
  <si>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</si>
  <si>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</si>
  <si>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</si>
  <si>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</si>
  <si>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</si>
  <si>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</si>
  <si>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</si>
  <si>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</si>
  <si>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</si>
  <si>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</si>
  <si>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</si>
  <si>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</si>
  <si>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</si>
  <si>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</si>
  <si>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</si>
  <si>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</si>
  <si>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</si>
  <si>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</si>
  <si>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</si>
  <si>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</si>
  <si>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</si>
  <si>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</si>
  <si>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</si>
  <si>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</si>
  <si>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</si>
  <si>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</si>
  <si>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</si>
  <si>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</si>
  <si>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</si>
  <si>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</si>
  <si>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</si>
  <si>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</si>
  <si>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</si>
  <si>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</si>
  <si>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</si>
  <si>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</si>
  <si>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</si>
  <si>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</si>
  <si>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</si>
  <si>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</si>
  <si>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</si>
  <si>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</si>
  <si>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</si>
  <si>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</si>
  <si>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</si>
  <si>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</si>
  <si>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</si>
  <si>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</si>
  <si>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</si>
  <si>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</si>
  <si>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</si>
  <si>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</si>
  <si>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</si>
  <si>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</si>
  <si>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</si>
  <si>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</si>
  <si>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</si>
  <si>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</si>
  <si>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</si>
  <si>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</si>
  <si>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</si>
  <si>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</si>
  <si>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岡山県笠岡市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</si>
  <si>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</si>
  <si>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</si>
  <si>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</si>
  <si>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</si>
  <si>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</si>
  <si>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</si>
  <si>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</si>
  <si>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</si>
  <si>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</si>
  <si>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</si>
  <si>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</si>
  <si>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</si>
  <si>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</si>
  <si>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</si>
  <si>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</si>
  <si>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</si>
  <si>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</si>
  <si>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</si>
  <si>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</si>
  <si>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</si>
  <si>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笠岡市へき地診療施設特別会計</t>
    <phoneticPr fontId="5"/>
  </si>
  <si>
    <t>笠岡市相生墓園事業特別会計</t>
    <phoneticPr fontId="5"/>
  </si>
  <si>
    <t>笠岡市公共用地取得事業特別会計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</si>
  <si>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</si>
  <si>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</si>
  <si>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</si>
  <si>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</si>
  <si>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</si>
  <si>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</si>
  <si>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</si>
  <si>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</si>
  <si>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</si>
  <si>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</si>
  <si>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</si>
  <si>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</si>
  <si>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</si>
  <si>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笠岡市国民健康保険事業特別会計</t>
    <phoneticPr fontId="5"/>
  </si>
  <si>
    <t>笠岡市国民健康保険真鍋島直営診療施設特別会計</t>
    <phoneticPr fontId="5"/>
  </si>
  <si>
    <t>笠岡市介護保険事業特別会計</t>
    <phoneticPr fontId="5"/>
  </si>
  <si>
    <t>笠岡市後期高齢者医療特別会計</t>
    <phoneticPr fontId="5"/>
  </si>
  <si>
    <t>笠岡市水道事業会計</t>
    <phoneticPr fontId="5"/>
  </si>
  <si>
    <t>法適用企業</t>
    <phoneticPr fontId="5"/>
  </si>
  <si>
    <t>笠岡市病院事業会計</t>
    <phoneticPr fontId="5"/>
  </si>
  <si>
    <t>笠岡市下水道事業特別会計</t>
    <phoneticPr fontId="5"/>
  </si>
  <si>
    <t>法非適用企業</t>
    <phoneticPr fontId="5"/>
  </si>
  <si>
    <t>笠岡市土地造成事業特別会計</t>
    <phoneticPr fontId="5"/>
  </si>
  <si>
    <t>法非適用企業</t>
    <phoneticPr fontId="5"/>
  </si>
  <si>
    <t>笠岡市工業団地造成事業特別会計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</si>
  <si>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</si>
  <si>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</si>
  <si>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</si>
  <si>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</si>
  <si>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</si>
  <si>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</si>
  <si>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</si>
  <si>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</si>
  <si>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</si>
  <si>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</si>
  <si>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</si>
  <si>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</si>
  <si>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</si>
  <si>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</si>
  <si>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</si>
  <si>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</si>
  <si>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</si>
  <si>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</si>
  <si>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</si>
  <si>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</si>
  <si>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</si>
  <si>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</si>
  <si>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</si>
  <si>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</si>
  <si>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</si>
  <si>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</si>
  <si>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</si>
  <si>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</si>
  <si>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</si>
  <si>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</si>
  <si>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</si>
  <si>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</si>
  <si>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</si>
  <si>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</si>
  <si>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</si>
  <si>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</si>
  <si>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</si>
  <si>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</si>
  <si>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</si>
  <si>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</si>
  <si>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</si>
  <si>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</si>
  <si>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</si>
  <si>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</si>
  <si>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</si>
  <si>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</si>
  <si>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</si>
  <si>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</si>
  <si>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</si>
  <si>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</si>
  <si>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</si>
  <si>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</si>
  <si>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</si>
  <si>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</si>
  <si>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</si>
  <si>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</si>
  <si>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</si>
  <si>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</si>
  <si>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</si>
  <si>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</si>
  <si>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</si>
  <si>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</si>
  <si>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笠岡市下水道事業特別会計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</si>
  <si>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</si>
  <si>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</si>
  <si>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t>
    <phoneticPr fontId="5"/>
  </si>
  <si>
    <t xml:space="preserve">充当可能特定歳入 </t>
    <rPh sb="0" eb="2">
      <t>ジュウトウ</t>
    </rPh>
    <rPh sb="2" eb="4">
      <t>カノウ</t>
    </rPh>
    <rPh sb="4" eb="6">
      <t>トクテイ</t>
    </rPh>
    <rPh sb="6" eb="8">
      <t>サイニュウ</t>
    </rPh>
    <phoneticPr fontId="26"/>
  </si>
  <si>
    <t>笠岡市病院事業会計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</si>
  <si>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</si>
  <si>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笠岡市水道事業会計</t>
    <phoneticPr fontId="5"/>
  </si>
  <si>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</si>
  <si>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</si>
  <si>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</si>
  <si>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</si>
  <si>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</si>
  <si>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</si>
  <si>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</si>
  <si>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</si>
  <si>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</si>
  <si>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</si>
  <si>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</si>
  <si>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</si>
  <si>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</si>
  <si>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</si>
  <si>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</si>
  <si>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</si>
  <si>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</si>
  <si>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</si>
  <si>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</si>
  <si>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</si>
  <si>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</si>
  <si>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</si>
  <si>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</si>
  <si>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</si>
  <si>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</si>
  <si>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</si>
  <si>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</si>
  <si>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</si>
  <si>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</si>
  <si>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</si>
  <si>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</si>
  <si>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</si>
  <si>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</si>
  <si>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</si>
  <si>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</si>
  <si>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</si>
  <si>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</si>
  <si>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</si>
  <si>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</si>
  <si>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</si>
  <si>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</si>
  <si>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</si>
  <si>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</si>
  <si>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</si>
  <si>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</si>
  <si>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</si>
  <si>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</si>
  <si>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</si>
  <si>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</si>
  <si>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</si>
  <si>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</si>
  <si>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</si>
  <si>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</si>
  <si>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</si>
  <si>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</si>
  <si>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</si>
  <si>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</si>
  <si>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</si>
  <si>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</si>
  <si>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</si>
  <si>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</si>
  <si>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</si>
  <si>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</si>
  <si>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</si>
  <si>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</si>
  <si>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</si>
  <si>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</si>
  <si>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</si>
  <si>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</si>
  <si>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</si>
  <si>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</si>
  <si>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</si>
  <si>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</si>
  <si>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</si>
  <si>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</si>
  <si>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</si>
  <si>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</si>
  <si>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</si>
  <si>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</si>
  <si>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</si>
  <si>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</si>
  <si>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</si>
  <si>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</si>
  <si>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</si>
  <si>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</si>
  <si>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</si>
  <si>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</si>
  <si>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</si>
  <si>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</si>
  <si>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</si>
  <si>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1.48</t>
  </si>
  <si>
    <t>▲ 1.24</t>
  </si>
  <si>
    <t>▲ 7.87</t>
  </si>
  <si>
    <t>笠岡市病院事業会計</t>
  </si>
  <si>
    <t>▲ 1.81</t>
  </si>
  <si>
    <t>笠岡市水道事業会計</t>
  </si>
  <si>
    <t>一般会計</t>
  </si>
  <si>
    <t>笠岡市国民健康保険事業特別会計</t>
  </si>
  <si>
    <t>笠岡市介護保険事業特別会計</t>
  </si>
  <si>
    <t>笠岡市下水道事業特別会計</t>
  </si>
  <si>
    <t>笠岡市土地造成事業特別会計</t>
  </si>
  <si>
    <t>笠岡市へき地診療施設特別会計</t>
  </si>
  <si>
    <t>その他会計（赤字）</t>
  </si>
  <si>
    <t>その他会計（黒字）</t>
  </si>
  <si>
    <t>-</t>
    <phoneticPr fontId="2"/>
  </si>
  <si>
    <t>-</t>
    <phoneticPr fontId="2"/>
  </si>
  <si>
    <t>岡山県笠岡市・矢掛町中学校組合</t>
    <phoneticPr fontId="2"/>
  </si>
  <si>
    <t>岡山県西部衛生施設組合</t>
    <phoneticPr fontId="2"/>
  </si>
  <si>
    <t>岡山県西部環境整備施設組合</t>
    <phoneticPr fontId="2"/>
  </si>
  <si>
    <t>笠岡地区消防組合</t>
    <phoneticPr fontId="2"/>
  </si>
  <si>
    <t>岡山県西部地区養護老人ホーム組合</t>
    <phoneticPr fontId="2"/>
  </si>
  <si>
    <t>岡山県市町村税整理組合</t>
    <phoneticPr fontId="2"/>
  </si>
  <si>
    <t>井笠地区農業共済事務組合</t>
    <phoneticPr fontId="2"/>
  </si>
  <si>
    <t>岡山県西南水道企業団</t>
    <phoneticPr fontId="2"/>
  </si>
  <si>
    <t>岡山県後期高齢者医療広域連合一般会計</t>
    <rPh sb="14" eb="16">
      <t>イッパン</t>
    </rPh>
    <rPh sb="16" eb="18">
      <t>カイケイ</t>
    </rPh>
    <phoneticPr fontId="2"/>
  </si>
  <si>
    <t>岡山県後期高齢者医療広域連合特別会計</t>
    <rPh sb="14" eb="16">
      <t>トクベツ</t>
    </rPh>
    <rPh sb="16" eb="18">
      <t>カイケイ</t>
    </rPh>
    <phoneticPr fontId="2"/>
  </si>
  <si>
    <t>岡山県市町村総合事務組合一般会計</t>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</si>
  <si>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7"/>
  </si>
  <si>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7"/>
  </si>
  <si>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7"/>
  </si>
  <si>
    <t>笠岡市土地開発公社</t>
    <rPh sb="0" eb="3">
      <t>カサオカシ</t>
    </rPh>
    <rPh sb="3" eb="5">
      <t>トチ</t>
    </rPh>
    <rPh sb="5" eb="7">
      <t>カイハツ</t>
    </rPh>
    <rPh sb="7" eb="9">
      <t>コウシャ</t>
    </rPh>
    <phoneticPr fontId="2"/>
  </si>
  <si>
    <t>笠岡市総合福祉事業団吸江社</t>
    <rPh sb="0" eb="3">
      <t>カサオカシ</t>
    </rPh>
    <rPh sb="3" eb="5">
      <t>ソウゴウ</t>
    </rPh>
    <rPh sb="5" eb="7">
      <t>フクシ</t>
    </rPh>
    <rPh sb="7" eb="10">
      <t>ジギョウダン</t>
    </rPh>
    <rPh sb="10" eb="13">
      <t>キュウコウシャ</t>
    </rPh>
    <phoneticPr fontId="2"/>
  </si>
  <si>
    <t>笠岡市文化スポーツ振興財団</t>
    <rPh sb="0" eb="3">
      <t>カサオカシ</t>
    </rPh>
    <rPh sb="3" eb="5">
      <t>ブンカ</t>
    </rPh>
    <rPh sb="9" eb="11">
      <t>シンコウ</t>
    </rPh>
    <rPh sb="11" eb="13">
      <t>ザイダン</t>
    </rPh>
    <phoneticPr fontId="2"/>
  </si>
  <si>
    <t>井原鉄道株式会社</t>
    <rPh sb="0" eb="2">
      <t>イバラ</t>
    </rPh>
    <rPh sb="2" eb="4">
      <t>テツドウ</t>
    </rPh>
    <rPh sb="4" eb="8">
      <t>カブシキガイシャ</t>
    </rPh>
    <phoneticPr fontId="2"/>
  </si>
  <si>
    <t>〇</t>
    <phoneticPr fontId="2"/>
  </si>
  <si>
    <t>ふるさと笠岡思民基金</t>
    <phoneticPr fontId="2"/>
  </si>
  <si>
    <t>藤井育英会奨学基金</t>
    <phoneticPr fontId="11"/>
  </si>
  <si>
    <t>中山間ふるさと・水と土保全対策事業基金</t>
    <phoneticPr fontId="2"/>
  </si>
  <si>
    <t>退職手当準備基金</t>
    <phoneticPr fontId="2"/>
  </si>
  <si>
    <t>公共施設整備費引当基金</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</si>
  <si>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</si>
  <si>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</si>
  <si>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</si>
  <si>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</si>
  <si>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</si>
  <si>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</si>
  <si>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</si>
  <si>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</si>
  <si>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</si>
  <si>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ついては，平成30年度以降大規模なハード事業が続くため市債残高が増となり，比率は大きく上昇し，その後も80％を超えて推移する見込みです。将来負担の大幅な増を招かないように借入金の一括償還や事業の見直し等を図っていく必要があります。
　実質公債費比率については，前年度に対して0.2ポイント上昇しました。さらに，平成29年度以降，比率は上昇傾向となり，当市の目標値である6.5％を超えて推移する見込みです。近年給食センター建設事業や防災減災事業等の大規模ハードが続いた影響が大きく，今後は比率が上昇しないよう債務の縮減等の健全化の取組を引続き継続していく必要があります。</t>
    <rPh sb="1" eb="3">
      <t>ショウライ</t>
    </rPh>
    <rPh sb="3" eb="5">
      <t>フタン</t>
    </rPh>
    <rPh sb="5" eb="7">
      <t>ヒリツ</t>
    </rPh>
    <rPh sb="13" eb="15">
      <t>ヘイセイ</t>
    </rPh>
    <rPh sb="17" eb="19">
      <t>ネンド</t>
    </rPh>
    <rPh sb="19" eb="21">
      <t>イコウ</t>
    </rPh>
    <rPh sb="21" eb="24">
      <t>ダイキボ</t>
    </rPh>
    <rPh sb="28" eb="30">
      <t>ジギョウ</t>
    </rPh>
    <rPh sb="31" eb="32">
      <t>ツヅ</t>
    </rPh>
    <rPh sb="35" eb="37">
      <t>シサイ</t>
    </rPh>
    <rPh sb="37" eb="39">
      <t>ザンダカ</t>
    </rPh>
    <rPh sb="40" eb="41">
      <t>ゾウ</t>
    </rPh>
    <rPh sb="45" eb="47">
      <t>ヒリツ</t>
    </rPh>
    <rPh sb="48" eb="49">
      <t>オオ</t>
    </rPh>
    <rPh sb="51" eb="53">
      <t>ジョウショウ</t>
    </rPh>
    <rPh sb="57" eb="58">
      <t>ゴ</t>
    </rPh>
    <rPh sb="63" eb="64">
      <t>コ</t>
    </rPh>
    <rPh sb="66" eb="68">
      <t>スイイ</t>
    </rPh>
    <rPh sb="70" eb="72">
      <t>ミコ</t>
    </rPh>
    <rPh sb="76" eb="78">
      <t>ショウライ</t>
    </rPh>
    <rPh sb="78" eb="80">
      <t>フタン</t>
    </rPh>
    <rPh sb="81" eb="83">
      <t>オオハバ</t>
    </rPh>
    <rPh sb="84" eb="85">
      <t>ゾウ</t>
    </rPh>
    <rPh sb="86" eb="87">
      <t>マネ</t>
    </rPh>
    <rPh sb="102" eb="104">
      <t>ジギョウ</t>
    </rPh>
    <rPh sb="105" eb="107">
      <t>ミナオ</t>
    </rPh>
    <rPh sb="108" eb="109">
      <t>トウ</t>
    </rPh>
    <rPh sb="110" eb="111">
      <t>ハカ</t>
    </rPh>
    <rPh sb="115" eb="117">
      <t>ヒツヨウ</t>
    </rPh>
    <rPh sb="125" eb="127">
      <t>ジッシツ</t>
    </rPh>
    <rPh sb="127" eb="130">
      <t>コウサイヒ</t>
    </rPh>
    <rPh sb="130" eb="132">
      <t>ヒリツ</t>
    </rPh>
    <rPh sb="138" eb="140">
      <t>ゼンネン</t>
    </rPh>
    <rPh sb="140" eb="141">
      <t>ド</t>
    </rPh>
    <rPh sb="142" eb="143">
      <t>タイ</t>
    </rPh>
    <rPh sb="152" eb="154">
      <t>ジョウショウ</t>
    </rPh>
    <rPh sb="163" eb="165">
      <t>ヘイセイ</t>
    </rPh>
    <rPh sb="167" eb="169">
      <t>ネンド</t>
    </rPh>
    <rPh sb="169" eb="171">
      <t>イコウ</t>
    </rPh>
    <rPh sb="172" eb="174">
      <t>ヒリツ</t>
    </rPh>
    <rPh sb="175" eb="177">
      <t>ジョウショウ</t>
    </rPh>
    <rPh sb="177" eb="179">
      <t>ケイコウ</t>
    </rPh>
    <rPh sb="183" eb="185">
      <t>トウシ</t>
    </rPh>
    <rPh sb="186" eb="189">
      <t>モクヒョウチ</t>
    </rPh>
    <rPh sb="197" eb="198">
      <t>コ</t>
    </rPh>
    <rPh sb="200" eb="202">
      <t>スイイ</t>
    </rPh>
    <rPh sb="204" eb="206">
      <t>ミコ</t>
    </rPh>
    <rPh sb="210" eb="212">
      <t>キンネン</t>
    </rPh>
    <rPh sb="212" eb="214">
      <t>キュウショク</t>
    </rPh>
    <rPh sb="218" eb="220">
      <t>ケンセツ</t>
    </rPh>
    <rPh sb="220" eb="222">
      <t>ジギョウ</t>
    </rPh>
    <rPh sb="223" eb="225">
      <t>ボウサイ</t>
    </rPh>
    <rPh sb="225" eb="227">
      <t>ゲンサイ</t>
    </rPh>
    <rPh sb="227" eb="229">
      <t>ジギョウ</t>
    </rPh>
    <rPh sb="229" eb="230">
      <t>トウ</t>
    </rPh>
    <rPh sb="231" eb="234">
      <t>ダイキボ</t>
    </rPh>
    <rPh sb="238" eb="239">
      <t>ツヅ</t>
    </rPh>
    <rPh sb="241" eb="243">
      <t>エイキョウ</t>
    </rPh>
    <rPh sb="244" eb="245">
      <t>オオ</t>
    </rPh>
    <rPh sb="248" eb="250">
      <t>コンゴ</t>
    </rPh>
    <rPh sb="251" eb="253">
      <t>ヒリツ</t>
    </rPh>
    <rPh sb="254" eb="256">
      <t>ジョウショウ</t>
    </rPh>
    <rPh sb="261" eb="263">
      <t>サイム</t>
    </rPh>
    <rPh sb="264" eb="266">
      <t>シュクゲン</t>
    </rPh>
    <rPh sb="266" eb="267">
      <t>トウ</t>
    </rPh>
    <rPh sb="268" eb="271">
      <t>ケンゼンカ</t>
    </rPh>
    <rPh sb="272" eb="274">
      <t>トリクミ</t>
    </rPh>
    <rPh sb="275" eb="277">
      <t>ヒキツヅ</t>
    </rPh>
    <rPh sb="278" eb="280">
      <t>ケイゾク</t>
    </rPh>
    <rPh sb="284" eb="286">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</si>
  <si>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</si>
  <si>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</si>
  <si>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</si>
  <si>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については，類似団体内平均値を上回っている。既存施設の老朽化が進んでいることから，老朽化施設に対し改修・修繕を行うのか，除却・集約化・複合化を行うのか，公共施設等総合管理計画に基づき，必要であれば個別施設計画を策定し，対応していかなければならない。</t>
    <rPh sb="0" eb="2">
      <t>ユウケイ</t>
    </rPh>
    <rPh sb="2" eb="4">
      <t>コテイ</t>
    </rPh>
    <rPh sb="4" eb="6">
      <t>シサン</t>
    </rPh>
    <rPh sb="6" eb="8">
      <t>ゲンカ</t>
    </rPh>
    <rPh sb="8" eb="10">
      <t>ショウキャク</t>
    </rPh>
    <rPh sb="10" eb="11">
      <t>リツ</t>
    </rPh>
    <rPh sb="17" eb="19">
      <t>ルイジ</t>
    </rPh>
    <rPh sb="19" eb="21">
      <t>ダンタイ</t>
    </rPh>
    <rPh sb="21" eb="22">
      <t>ナイ</t>
    </rPh>
    <rPh sb="22" eb="25">
      <t>ヘイキンチ</t>
    </rPh>
    <rPh sb="26" eb="28">
      <t>ウワマワ</t>
    </rPh>
    <rPh sb="33" eb="35">
      <t>キゾン</t>
    </rPh>
    <rPh sb="35" eb="37">
      <t>シセツ</t>
    </rPh>
    <rPh sb="38" eb="40">
      <t>ロウキュウ</t>
    </rPh>
    <rPh sb="40" eb="41">
      <t>カ</t>
    </rPh>
    <rPh sb="42" eb="43">
      <t>スス</t>
    </rPh>
    <rPh sb="52" eb="55">
      <t>ロウキュウカ</t>
    </rPh>
    <rPh sb="55" eb="57">
      <t>シセツ</t>
    </rPh>
    <rPh sb="58" eb="59">
      <t>タイ</t>
    </rPh>
    <rPh sb="60" eb="62">
      <t>カイシュウ</t>
    </rPh>
    <rPh sb="63" eb="65">
      <t>シュウゼン</t>
    </rPh>
    <rPh sb="66" eb="67">
      <t>オコナ</t>
    </rPh>
    <rPh sb="82" eb="83">
      <t>オコナ</t>
    </rPh>
    <rPh sb="87" eb="89">
      <t>コウキョウ</t>
    </rPh>
    <rPh sb="89" eb="91">
      <t>シセツ</t>
    </rPh>
    <rPh sb="91" eb="92">
      <t>トウ</t>
    </rPh>
    <rPh sb="92" eb="94">
      <t>ソウゴウ</t>
    </rPh>
    <rPh sb="94" eb="96">
      <t>カンリ</t>
    </rPh>
    <rPh sb="96" eb="98">
      <t>ケイカク</t>
    </rPh>
    <rPh sb="99" eb="100">
      <t>モト</t>
    </rPh>
    <rPh sb="103" eb="105">
      <t>ヒツヨウ</t>
    </rPh>
    <rPh sb="109" eb="111">
      <t>コベツ</t>
    </rPh>
    <rPh sb="111" eb="113">
      <t>シセツ</t>
    </rPh>
    <rPh sb="113" eb="115">
      <t>ケイカク</t>
    </rPh>
    <rPh sb="116" eb="118">
      <t>サクテイ</t>
    </rPh>
    <rPh sb="120" eb="122">
      <t>タイオウ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</si>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</sst>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3827-42C2-AA32-68955DE189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77660</c:v>
                </c:pt>
                <c:pt idx="1">
                  <c:v>61544</c:v>
                </c:pt>
                <c:pt idx="2">
                  <c:v>74065</c:v>
                </c:pt>
                <c:pt idx="3">
                  <c:v>73868</c:v>
                </c:pt>
                <c:pt idx="4">
                  <c:v>115031</c:v>
                </c:pt>
              </c:numCache>
            </c:numRef>
          </c:val>
          <c:smooth val="0"/>
          <c:extLst>
            <c:ext xmlns:c16="http://schemas.microsoft.com/office/drawing/2014/chart" uri="{C3380CC4-5D6E-409C-BE32-E72D297353CC}">
              <c16:uniqueId val="{00000001-3827-42C2-AA32-68955DE189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c:v>
                </c:pt>
                <c:pt idx="1">
                  <c:v>2.89</c:v>
                </c:pt>
                <c:pt idx="2">
                  <c:v>3.55</c:v>
                </c:pt>
                <c:pt idx="3">
                  <c:v>2.5</c:v>
                </c:pt>
                <c:pt idx="4">
                  <c:v>4.95</c:v>
                </c:pt>
              </c:numCache>
            </c:numRef>
          </c:val>
          <c:extLst>
            <c:ext xmlns:c16="http://schemas.microsoft.com/office/drawing/2014/chart" uri="{C3380CC4-5D6E-409C-BE32-E72D297353CC}">
              <c16:uniqueId val="{00000000-A8D9-4EAA-9740-D99A385DF4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11.73</c:v>
                </c:pt>
                <c:pt idx="1">
                  <c:v>11.99</c:v>
                </c:pt>
                <c:pt idx="2">
                  <c:v>12.58</c:v>
                </c:pt>
                <c:pt idx="3">
                  <c:v>7.83</c:v>
                </c:pt>
                <c:pt idx="4">
                  <c:v>6.54</c:v>
                </c:pt>
              </c:numCache>
            </c:numRef>
          </c:val>
          <c:extLst>
            <c:ext xmlns:c16="http://schemas.microsoft.com/office/drawing/2014/chart" uri="{C3380CC4-5D6E-409C-BE32-E72D297353CC}">
              <c16:uniqueId val="{00000001-A8D9-4EAA-9740-D99A385DF4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-1.48</c:v>
                </c:pt>
                <c:pt idx="1">
                  <c:v>-1.24</c:v>
                </c:pt>
                <c:pt idx="2">
                  <c:v>0.16</c:v>
                </c:pt>
                <c:pt idx="3">
                  <c:v>-7.87</c:v>
                </c:pt>
                <c:pt idx="4">
                  <c:v>0.04</c:v>
                </c:pt>
              </c:numCache>
            </c:numRef>
          </c:val>
          <c:smooth val="0"/>
          <c:extLst>
            <c:ext xmlns:c16="http://schemas.microsoft.com/office/drawing/2014/chart" uri="{C3380CC4-5D6E-409C-BE32-E72D297353CC}">
              <c16:uniqueId val="{00000002-A8D9-4EAA-9740-D99A385DF4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1.3</c:v>
                </c:pt>
                <c:pt idx="2">
                  <c:v>#N/A</c:v>
                </c:pt>
                <c:pt idx="3">
                  <c:v>0.04</c:v>
                </c:pt>
                <c:pt idx="4">
                  <c:v>#N/A</c:v>
                </c:pt>
                <c:pt idx="5">
                  <c:v>0.03</c:v>
                </c:pt>
                <c:pt idx="6">
                  <c:v>#N/A</c:v>
                </c:pt>
                <c:pt idx="7">
                  <c:v>0.02</c:v>
                </c:pt>
                <c:pt idx="8">
                  <c:v>#N/A</c:v>
                </c:pt>
                <c:pt idx="9">
                  <c:v>0</c:v>
                </c:pt>
              </c:numCache>
            </c:numRef>
          </c:val>
          <c:extLst>
            <c:ext xmlns:c16="http://schemas.microsoft.com/office/drawing/2014/chart" uri="{C3380CC4-5D6E-409C-BE32-E72D297353CC}">
              <c16:uniqueId val="{00000000-F7E5-4D2B-BC0E-D7290D177F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E5-4D2B-BC0E-D7290D177FC3}"/>
            </c:ext>
          </c:extLst>
        </c:ser>
        <c:ser>
          <c:idx val="2"/>
          <c:order val="2"/>
          <c:tx>
            <c:strRef>
              <c:f>データシート!$A$29</c:f>
              <c:strCache>
                <c:ptCount val="1"/>
                <c:pt idx="0">
                  <c:v>笠岡市へき地診療施設特別会計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F7E5-4D2B-BC0E-D7290D177FC3}"/>
            </c:ext>
          </c:extLst>
        </c:ser>
        <c:ser>
          <c:idx val="3"/>
          <c:order val="3"/>
          <c:tx>
            <c:strRef>
              <c:f>データシート!$A$30</c:f>
              <c:strCache>
                <c:ptCount val="1"/>
                <c:pt idx="0">
                  <c:v>笠岡市土地造成事業特別会計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0.84</c:v>
                </c:pt>
                <c:pt idx="2">
                  <c:v>#N/A</c:v>
                </c:pt>
                <c:pt idx="3">
                  <c:v>1.01</c:v>
                </c:pt>
                <c:pt idx="4">
                  <c:v>#N/A</c:v>
                </c:pt>
                <c:pt idx="5">
                  <c:v>0.33</c:v>
                </c:pt>
                <c:pt idx="6">
                  <c:v>#N/A</c:v>
                </c:pt>
                <c:pt idx="7">
                  <c:v>0.13</c:v>
                </c:pt>
                <c:pt idx="8">
                  <c:v>#N/A</c:v>
                </c:pt>
                <c:pt idx="9">
                  <c:v>0.04</c:v>
                </c:pt>
              </c:numCache>
            </c:numRef>
          </c:val>
          <c:extLst>
            <c:ext xmlns:c16="http://schemas.microsoft.com/office/drawing/2014/chart" uri="{C3380CC4-5D6E-409C-BE32-E72D297353CC}">
              <c16:uniqueId val="{00000003-F7E5-4D2B-BC0E-D7290D177FC3}"/>
            </c:ext>
          </c:extLst>
        </c:ser>
        <c:ser>
          <c:idx val="4"/>
          <c:order val="4"/>
          <c:tx>
            <c:strRef>
              <c:f>データシート!$A$31</c:f>
              <c:strCache>
                <c:ptCount val="1"/>
                <c:pt idx="0">
                  <c:v>笠岡市下水道事業特別会計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0.16</c:v>
                </c:pt>
                <c:pt idx="4">
                  <c:v>#N/A</c:v>
                </c:pt>
                <c:pt idx="5">
                  <c:v>0.1</c:v>
                </c:pt>
                <c:pt idx="6">
                  <c:v>#N/A</c:v>
                </c:pt>
                <c:pt idx="7">
                  <c:v>0.14000000000000001</c:v>
                </c:pt>
                <c:pt idx="8">
                  <c:v>#N/A</c:v>
                </c:pt>
                <c:pt idx="9">
                  <c:v>0.62</c:v>
                </c:pt>
              </c:numCache>
            </c:numRef>
          </c:val>
          <c:extLst>
            <c:ext xmlns:c16="http://schemas.microsoft.com/office/drawing/2014/chart" uri="{C3380CC4-5D6E-409C-BE32-E72D297353CC}">
              <c16:uniqueId val="{00000004-F7E5-4D2B-BC0E-D7290D177FC3}"/>
            </c:ext>
          </c:extLst>
        </c:ser>
        <c:ser>
          <c:idx val="5"/>
          <c:order val="5"/>
          <c:tx>
            <c:strRef>
              <c:f>データシート!$A$32</c:f>
              <c:strCache>
                <c:ptCount val="1"/>
                <c:pt idx="0">
                  <c:v>笠岡市介護保険事業特別会計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0.78</c:v>
                </c:pt>
                <c:pt idx="2">
                  <c:v>#N/A</c:v>
                </c:pt>
                <c:pt idx="3">
                  <c:v>0.82</c:v>
                </c:pt>
                <c:pt idx="4">
                  <c:v>#N/A</c:v>
                </c:pt>
                <c:pt idx="5">
                  <c:v>0.72</c:v>
                </c:pt>
                <c:pt idx="6">
                  <c:v>#N/A</c:v>
                </c:pt>
                <c:pt idx="7">
                  <c:v>0.77</c:v>
                </c:pt>
                <c:pt idx="8">
                  <c:v>#N/A</c:v>
                </c:pt>
                <c:pt idx="9">
                  <c:v>0.87</c:v>
                </c:pt>
              </c:numCache>
            </c:numRef>
          </c:val>
          <c:extLst>
            <c:ext xmlns:c16="http://schemas.microsoft.com/office/drawing/2014/chart" uri="{C3380CC4-5D6E-409C-BE32-E72D297353CC}">
              <c16:uniqueId val="{00000005-F7E5-4D2B-BC0E-D7290D177FC3}"/>
            </c:ext>
          </c:extLst>
        </c:ser>
        <c:ser>
          <c:idx val="6"/>
          <c:order val="6"/>
          <c:tx>
            <c:strRef>
              <c:f>データシート!$A$33</c:f>
              <c:strCache>
                <c:ptCount val="1"/>
                <c:pt idx="0">
                  <c:v>笠岡市国民健康保険事業特別会計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1.08</c:v>
                </c:pt>
                <c:pt idx="2">
                  <c:v>#N/A</c:v>
                </c:pt>
                <c:pt idx="3">
                  <c:v>2.25</c:v>
                </c:pt>
                <c:pt idx="4">
                  <c:v>#N/A</c:v>
                </c:pt>
                <c:pt idx="5">
                  <c:v>1.52</c:v>
                </c:pt>
                <c:pt idx="6">
                  <c:v>#N/A</c:v>
                </c:pt>
                <c:pt idx="7">
                  <c:v>0.91</c:v>
                </c:pt>
                <c:pt idx="8">
                  <c:v>#N/A</c:v>
                </c:pt>
                <c:pt idx="9">
                  <c:v>2.19</c:v>
                </c:pt>
              </c:numCache>
            </c:numRef>
          </c:val>
          <c:extLst>
            <c:ext xmlns:c16="http://schemas.microsoft.com/office/drawing/2014/chart" uri="{C3380CC4-5D6E-409C-BE32-E72D297353CC}">
              <c16:uniqueId val="{00000006-F7E5-4D2B-BC0E-D7290D177FC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2.79</c:v>
                </c:pt>
                <c:pt idx="2">
                  <c:v>#N/A</c:v>
                </c:pt>
                <c:pt idx="3">
                  <c:v>2.87</c:v>
                </c:pt>
                <c:pt idx="4">
                  <c:v>#N/A</c:v>
                </c:pt>
                <c:pt idx="5">
                  <c:v>3.53</c:v>
                </c:pt>
                <c:pt idx="6">
                  <c:v>#N/A</c:v>
                </c:pt>
                <c:pt idx="7">
                  <c:v>2.48</c:v>
                </c:pt>
                <c:pt idx="8">
                  <c:v>#N/A</c:v>
                </c:pt>
                <c:pt idx="9">
                  <c:v>4.93</c:v>
                </c:pt>
              </c:numCache>
            </c:numRef>
          </c:val>
          <c:extLst>
            <c:ext xmlns:c16="http://schemas.microsoft.com/office/drawing/2014/chart" uri="{C3380CC4-5D6E-409C-BE32-E72D297353CC}">
              <c16:uniqueId val="{00000007-F7E5-4D2B-BC0E-D7290D177FC3}"/>
            </c:ext>
          </c:extLst>
        </c:ser>
        <c:ser>
          <c:idx val="8"/>
          <c:order val="8"/>
          <c:tx>
            <c:strRef>
              <c:f>データシート!$A$35</c:f>
              <c:strCache>
                <c:ptCount val="1"/>
                <c:pt idx="0">
                  <c:v>笠岡市水道事業会計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8.81</c:v>
                </c:pt>
                <c:pt idx="2">
                  <c:v>#N/A</c:v>
                </c:pt>
                <c:pt idx="3">
                  <c:v>11.17</c:v>
                </c:pt>
                <c:pt idx="4">
                  <c:v>#N/A</c:v>
                </c:pt>
                <c:pt idx="5">
                  <c:v>12.72</c:v>
                </c:pt>
                <c:pt idx="6">
                  <c:v>#N/A</c:v>
                </c:pt>
                <c:pt idx="7">
                  <c:v>14.36</c:v>
                </c:pt>
                <c:pt idx="8">
                  <c:v>#N/A</c:v>
                </c:pt>
                <c:pt idx="9">
                  <c:v>14.87</c:v>
                </c:pt>
              </c:numCache>
            </c:numRef>
          </c:val>
          <c:extLst>
            <c:ext xmlns:c16="http://schemas.microsoft.com/office/drawing/2014/chart" uri="{C3380CC4-5D6E-409C-BE32-E72D297353CC}">
              <c16:uniqueId val="{00000008-F7E5-4D2B-BC0E-D7290D177FC3}"/>
            </c:ext>
          </c:extLst>
        </c:ser>
        <c:ser>
          <c:idx val="9"/>
          <c:order val="9"/>
          <c:tx>
            <c:strRef>
              <c:f>データシート!$A$36</c:f>
              <c:strCache>
                <c:ptCount val="1"/>
                <c:pt idx="0">
                  <c:v>笠岡市病院事業会計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2.62</c:v>
                </c:pt>
                <c:pt idx="2">
                  <c:v>#N/A</c:v>
                </c:pt>
                <c:pt idx="3">
                  <c:v>3</c:v>
                </c:pt>
                <c:pt idx="4">
                  <c:v>#N/A</c:v>
                </c:pt>
                <c:pt idx="5">
                  <c:v>1.3</c:v>
                </c:pt>
                <c:pt idx="6">
                  <c:v>#N/A</c:v>
                </c:pt>
                <c:pt idx="7">
                  <c:v>0.1</c:v>
                </c:pt>
                <c:pt idx="8">
                  <c:v>1.81</c:v>
                </c:pt>
                <c:pt idx="9">
                  <c:v>#N/A</c:v>
                </c:pt>
              </c:numCache>
            </c:numRef>
          </c:val>
          <c:extLst>
            <c:ext xmlns:c16="http://schemas.microsoft.com/office/drawing/2014/chart" uri="{C3380CC4-5D6E-409C-BE32-E72D297353CC}">
              <c16:uniqueId val="{00000009-F7E5-4D2B-BC0E-D7290D177F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2655</c:v>
                </c:pt>
                <c:pt idx="5">
                  <c:v>2562</c:v>
                </c:pt>
                <c:pt idx="8">
                  <c:v>2507</c:v>
                </c:pt>
                <c:pt idx="11">
                  <c:v>2343</c:v>
                </c:pt>
                <c:pt idx="14">
                  <c:v>2359</c:v>
                </c:pt>
              </c:numCache>
            </c:numRef>
          </c:val>
          <c:extLst>
            <c:ext xmlns:c16="http://schemas.microsoft.com/office/drawing/2014/chart" uri="{C3380CC4-5D6E-409C-BE32-E72D297353CC}">
              <c16:uniqueId val="{00000000-8B72-411B-83F8-A795896833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72-411B-83F8-A795896833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278</c:v>
                </c:pt>
                <c:pt idx="3">
                  <c:v>285</c:v>
                </c:pt>
                <c:pt idx="6">
                  <c:v>24</c:v>
                </c:pt>
                <c:pt idx="9">
                  <c:v>22</c:v>
                </c:pt>
                <c:pt idx="12">
                  <c:v>46</c:v>
                </c:pt>
              </c:numCache>
            </c:numRef>
          </c:val>
          <c:extLst>
            <c:ext xmlns:c16="http://schemas.microsoft.com/office/drawing/2014/chart" uri="{C3380CC4-5D6E-409C-BE32-E72D297353CC}">
              <c16:uniqueId val="{00000002-8B72-411B-83F8-A795896833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292</c:v>
                </c:pt>
                <c:pt idx="3">
                  <c:v>91</c:v>
                </c:pt>
                <c:pt idx="6">
                  <c:v>113</c:v>
                </c:pt>
                <c:pt idx="9">
                  <c:v>129</c:v>
                </c:pt>
                <c:pt idx="12">
                  <c:v>151</c:v>
                </c:pt>
              </c:numCache>
            </c:numRef>
          </c:val>
          <c:extLst>
            <c:ext xmlns:c16="http://schemas.microsoft.com/office/drawing/2014/chart" uri="{C3380CC4-5D6E-409C-BE32-E72D297353CC}">
              <c16:uniqueId val="{00000003-8B72-411B-83F8-A795896833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884</c:v>
                </c:pt>
                <c:pt idx="3">
                  <c:v>847</c:v>
                </c:pt>
                <c:pt idx="6">
                  <c:v>776</c:v>
                </c:pt>
                <c:pt idx="9">
                  <c:v>793</c:v>
                </c:pt>
                <c:pt idx="12">
                  <c:v>899</c:v>
                </c:pt>
              </c:numCache>
            </c:numRef>
          </c:val>
          <c:extLst>
            <c:ext xmlns:c16="http://schemas.microsoft.com/office/drawing/2014/chart" uri="{C3380CC4-5D6E-409C-BE32-E72D297353CC}">
              <c16:uniqueId val="{00000004-8B72-411B-83F8-A795896833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72-411B-83F8-A795896833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72-411B-83F8-A795896833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2157</c:v>
                </c:pt>
                <c:pt idx="3">
                  <c:v>2169</c:v>
                </c:pt>
                <c:pt idx="6">
                  <c:v>2053</c:v>
                </c:pt>
                <c:pt idx="9">
                  <c:v>2102</c:v>
                </c:pt>
                <c:pt idx="12">
                  <c:v>2139</c:v>
                </c:pt>
              </c:numCache>
            </c:numRef>
          </c:val>
          <c:extLst>
            <c:ext xmlns:c16="http://schemas.microsoft.com/office/drawing/2014/chart" uri="{C3380CC4-5D6E-409C-BE32-E72D297353CC}">
              <c16:uniqueId val="{00000007-8B72-411B-83F8-A795896833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956</c:v>
                </c:pt>
                <c:pt idx="2">
                  <c:v>#N/A</c:v>
                </c:pt>
                <c:pt idx="3">
                  <c:v>#N/A</c:v>
                </c:pt>
                <c:pt idx="4">
                  <c:v>830</c:v>
                </c:pt>
                <c:pt idx="5">
                  <c:v>#N/A</c:v>
                </c:pt>
                <c:pt idx="6">
                  <c:v>#N/A</c:v>
                </c:pt>
                <c:pt idx="7">
                  <c:v>459</c:v>
                </c:pt>
                <c:pt idx="8">
                  <c:v>#N/A</c:v>
                </c:pt>
                <c:pt idx="9">
                  <c:v>#N/A</c:v>
                </c:pt>
                <c:pt idx="10">
                  <c:v>703</c:v>
                </c:pt>
                <c:pt idx="11">
                  <c:v>#N/A</c:v>
                </c:pt>
                <c:pt idx="12">
                  <c:v>#N/A</c:v>
                </c:pt>
                <c:pt idx="13">
                  <c:v>876</c:v>
                </c:pt>
                <c:pt idx="14">
                  <c:v>#N/A</c:v>
                </c:pt>
              </c:numCache>
            </c:numRef>
          </c:val>
          <c:smooth val="0"/>
          <c:extLst>
            <c:ext xmlns:c16="http://schemas.microsoft.com/office/drawing/2014/chart" uri="{C3380CC4-5D6E-409C-BE32-E72D297353CC}">
              <c16:uniqueId val="{00000008-8B72-411B-83F8-A795896833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21615</c:v>
                </c:pt>
                <c:pt idx="5">
                  <c:v>21784</c:v>
                </c:pt>
                <c:pt idx="8">
                  <c:v>22279</c:v>
                </c:pt>
                <c:pt idx="11">
                  <c:v>22412</c:v>
                </c:pt>
                <c:pt idx="14">
                  <c:v>22198</c:v>
                </c:pt>
              </c:numCache>
            </c:numRef>
          </c:val>
          <c:extLst>
            <c:ext xmlns:c16="http://schemas.microsoft.com/office/drawing/2014/chart" uri="{C3380CC4-5D6E-409C-BE32-E72D297353CC}">
              <c16:uniqueId val="{00000000-DC15-4050-BF3F-0EE903B986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4997</c:v>
                </c:pt>
                <c:pt idx="5">
                  <c:v>5166</c:v>
                </c:pt>
                <c:pt idx="8">
                  <c:v>5255</c:v>
                </c:pt>
                <c:pt idx="11">
                  <c:v>5345</c:v>
                </c:pt>
                <c:pt idx="14">
                  <c:v>5119</c:v>
                </c:pt>
              </c:numCache>
            </c:numRef>
          </c:val>
          <c:extLst>
            <c:ext xmlns:c16="http://schemas.microsoft.com/office/drawing/2014/chart" uri="{C3380CC4-5D6E-409C-BE32-E72D297353CC}">
              <c16:uniqueId val="{00000001-DC15-4050-BF3F-0EE903B986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1768</c:v>
                </c:pt>
                <c:pt idx="5">
                  <c:v>1783</c:v>
                </c:pt>
                <c:pt idx="8">
                  <c:v>2113</c:v>
                </c:pt>
                <c:pt idx="11">
                  <c:v>1818</c:v>
                </c:pt>
                <c:pt idx="14">
                  <c:v>2295</c:v>
                </c:pt>
              </c:numCache>
            </c:numRef>
          </c:val>
          <c:extLst>
            <c:ext xmlns:c16="http://schemas.microsoft.com/office/drawing/2014/chart" uri="{C3380CC4-5D6E-409C-BE32-E72D297353CC}">
              <c16:uniqueId val="{00000002-DC15-4050-BF3F-0EE903B986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15-4050-BF3F-0EE903B986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15-4050-BF3F-0EE903B986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1143</c:v>
                </c:pt>
                <c:pt idx="3">
                  <c:v>838</c:v>
                </c:pt>
                <c:pt idx="6">
                  <c:v>480</c:v>
                </c:pt>
                <c:pt idx="9">
                  <c:v>118</c:v>
                </c:pt>
                <c:pt idx="12">
                  <c:v>0</c:v>
                </c:pt>
              </c:numCache>
            </c:numRef>
          </c:val>
          <c:extLst>
            <c:ext xmlns:c16="http://schemas.microsoft.com/office/drawing/2014/chart" uri="{C3380CC4-5D6E-409C-BE32-E72D297353CC}">
              <c16:uniqueId val="{00000005-DC15-4050-BF3F-0EE903B986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3397</c:v>
                </c:pt>
                <c:pt idx="3">
                  <c:v>3509</c:v>
                </c:pt>
                <c:pt idx="6">
                  <c:v>3252</c:v>
                </c:pt>
                <c:pt idx="9">
                  <c:v>3126</c:v>
                </c:pt>
                <c:pt idx="12">
                  <c:v>2991</c:v>
                </c:pt>
              </c:numCache>
            </c:numRef>
          </c:val>
          <c:extLst>
            <c:ext xmlns:c16="http://schemas.microsoft.com/office/drawing/2014/chart" uri="{C3380CC4-5D6E-409C-BE32-E72D297353CC}">
              <c16:uniqueId val="{00000006-DC15-4050-BF3F-0EE903B986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816</c:v>
                </c:pt>
                <c:pt idx="3">
                  <c:v>1008</c:v>
                </c:pt>
                <c:pt idx="6">
                  <c:v>992</c:v>
                </c:pt>
                <c:pt idx="9">
                  <c:v>962</c:v>
                </c:pt>
                <c:pt idx="12">
                  <c:v>849</c:v>
                </c:pt>
              </c:numCache>
            </c:numRef>
          </c:val>
          <c:extLst>
            <c:ext xmlns:c16="http://schemas.microsoft.com/office/drawing/2014/chart" uri="{C3380CC4-5D6E-409C-BE32-E72D297353CC}">
              <c16:uniqueId val="{00000007-DC15-4050-BF3F-0EE903B986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10900</c:v>
                </c:pt>
                <c:pt idx="3">
                  <c:v>10417</c:v>
                </c:pt>
                <c:pt idx="6">
                  <c:v>9781</c:v>
                </c:pt>
                <c:pt idx="9">
                  <c:v>9823</c:v>
                </c:pt>
                <c:pt idx="12">
                  <c:v>9051</c:v>
                </c:pt>
              </c:numCache>
            </c:numRef>
          </c:val>
          <c:extLst>
            <c:ext xmlns:c16="http://schemas.microsoft.com/office/drawing/2014/chart" uri="{C3380CC4-5D6E-409C-BE32-E72D297353CC}">
              <c16:uniqueId val="{00000008-DC15-4050-BF3F-0EE903B986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452</c:v>
                </c:pt>
                <c:pt idx="3">
                  <c:v>186</c:v>
                </c:pt>
                <c:pt idx="6">
                  <c:v>165</c:v>
                </c:pt>
                <c:pt idx="9">
                  <c:v>146</c:v>
                </c:pt>
                <c:pt idx="12">
                  <c:v>570</c:v>
                </c:pt>
              </c:numCache>
            </c:numRef>
          </c:val>
          <c:extLst>
            <c:ext xmlns:c16="http://schemas.microsoft.com/office/drawing/2014/chart" uri="{C3380CC4-5D6E-409C-BE32-E72D297353CC}">
              <c16:uniqueId val="{00000009-DC15-4050-BF3F-0EE903B986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21000</c:v>
                </c:pt>
                <c:pt idx="3">
                  <c:v>21590</c:v>
                </c:pt>
                <c:pt idx="6">
                  <c:v>22516</c:v>
                </c:pt>
                <c:pt idx="9">
                  <c:v>23003</c:v>
                </c:pt>
                <c:pt idx="12">
                  <c:v>24483</c:v>
                </c:pt>
              </c:numCache>
            </c:numRef>
          </c:val>
          <c:extLst>
            <c:ext xmlns:c16="http://schemas.microsoft.com/office/drawing/2014/chart" uri="{C3380CC4-5D6E-409C-BE32-E72D297353CC}">
              <c16:uniqueId val="{0000000A-DC15-4050-BF3F-0EE903B986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9327</c:v>
                </c:pt>
                <c:pt idx="2">
                  <c:v>#N/A</c:v>
                </c:pt>
                <c:pt idx="3">
                  <c:v>#N/A</c:v>
                </c:pt>
                <c:pt idx="4">
                  <c:v>8814</c:v>
                </c:pt>
                <c:pt idx="5">
                  <c:v>#N/A</c:v>
                </c:pt>
                <c:pt idx="6">
                  <c:v>#N/A</c:v>
                </c:pt>
                <c:pt idx="7">
                  <c:v>7538</c:v>
                </c:pt>
                <c:pt idx="8">
                  <c:v>#N/A</c:v>
                </c:pt>
                <c:pt idx="9">
                  <c:v>#N/A</c:v>
                </c:pt>
                <c:pt idx="10">
                  <c:v>7604</c:v>
                </c:pt>
                <c:pt idx="11">
                  <c:v>#N/A</c:v>
                </c:pt>
                <c:pt idx="12">
                  <c:v>#N/A</c:v>
                </c:pt>
                <c:pt idx="13">
                  <c:v>8333</c:v>
                </c:pt>
                <c:pt idx="14">
                  <c:v>#N/A</c:v>
                </c:pt>
              </c:numCache>
            </c:numRef>
          </c:val>
          <c:smooth val="0"/>
          <c:extLst>
            <c:ext xmlns:c16="http://schemas.microsoft.com/office/drawing/2014/chart" uri="{C3380CC4-5D6E-409C-BE32-E72D297353CC}">
              <c16:uniqueId val="{0000000B-DC15-4050-BF3F-0EE903B986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1704</c:v>
                </c:pt>
                <c:pt idx="1">
                  <c:v>1034</c:v>
                </c:pt>
                <c:pt idx="2">
                  <c:v>863</c:v>
                </c:pt>
              </c:numCache>
            </c:numRef>
          </c:val>
          <c:extLst>
            <c:ext xmlns:c16="http://schemas.microsoft.com/office/drawing/2014/chart" uri="{C3380CC4-5D6E-409C-BE32-E72D297353CC}">
              <c16:uniqueId val="{00000000-354C-44DC-A775-B07DF327EB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354C-44DC-A775-B07DF327EB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487</c:v>
                </c:pt>
                <c:pt idx="1">
                  <c:v>518</c:v>
                </c:pt>
                <c:pt idx="2">
                  <c:v>679</c:v>
                </c:pt>
              </c:numCache>
            </c:numRef>
          </c:val>
          <c:extLst>
            <c:ext xmlns:c16="http://schemas.microsoft.com/office/drawing/2014/chart" uri="{C3380CC4-5D6E-409C-BE32-E72D297353CC}">
              <c16:uniqueId val="{00000002-354C-44DC-A775-B07DF327EB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{DB77B1F9-C8C4-420C-9CA3-B08600262EEF}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340-4F1C-8E85-38D600B6E0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{FB55766C-9ACB-47E5-9FC5-06AF2129E8F7}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40-4F1C-8E85-38D600B6E0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{02BA3E95-1E6F-4111-BA88-0E0E59C9F85C}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40-4F1C-8E85-38D600B6E0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{64D85AD6-2E92-4A96-ABDC-024C53068FAA}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40-4F1C-8E85-38D600B6E0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{FA5DBBEE-CBC3-4A66-B0F5-1E477EE2E0BA}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40-4F1C-8E85-38D600B6E01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{AE7943DB-A326-41CD-944E-30AD6E770692}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340-4F1C-8E85-38D600B6E01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{F84FD703-BD76-4D25-BA9F-BCA6C9895A08}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340-4F1C-8E85-38D600B6E018}"/>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{BC69CB4A-90E2-461E-ABD6-1E51D5E63A00}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340-4F1C-8E85-38D600B6E018}"/>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{F723DA04-FE42-47D4-AF05-995EBB679560}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340-4F1C-8E85-38D600B6E0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64.8</c:v>
                </c:pt>
                <c:pt idx="32">
                  <c:v>65.3</c:v>
                </c:pt>
              </c:numCache>
            </c:numRef>
          </c:xVal>
          <c:yVal>
            <c:numRef>
              <c:f>公会計指標分析・財政指標組合せ分析表!$BP$51:$DC$51</c:f>
              <c:numCache>
                <c:formatCode>#,##0.0;"▲ "#,##0.0</c:formatCode>
                <c:ptCount val="40"/>
                <c:pt idx="24">
                  <c:v>67.5</c:v>
                </c:pt>
                <c:pt idx="32">
                  <c:v>74.2</c:v>
                </c:pt>
              </c:numCache>
            </c:numRef>
          </c:yVal>
          <c:smooth val="0"/>
          <c:extLst>
            <c:ext xmlns:c16="http://schemas.microsoft.com/office/drawing/2014/chart" uri="{C3380CC4-5D6E-409C-BE32-E72D297353CC}">
              <c16:uniqueId val="{00000009-1340-4F1C-8E85-38D600B6E0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{E6780C79-C7E7-42B5-B497-6909BDEA4DCE}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340-4F1C-8E85-38D600B6E0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{218DB1C5-8AAA-4EDA-A7AC-AB01A6DFB6F3}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40-4F1C-8E85-38D600B6E0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{8621ED59-96D5-409B-8D3D-D43370C7B745}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40-4F1C-8E85-38D600B6E0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{0C28053B-72E7-4A7E-910F-96DF5107FADC}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40-4F1C-8E85-38D600B6E0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{B3E42098-9364-4DBB-8A91-C8083E7B8598}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40-4F1C-8E85-38D600B6E01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{B00ACEF0-3CDA-40F2-BE6F-6F90D145D2BC}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340-4F1C-8E85-38D600B6E01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{7282F5A7-F43F-49D2-83ED-7755A43C7D67}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340-4F1C-8E85-38D600B6E01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{D2FC413F-38CB-49E6-821E-ADB28355FC29}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340-4F1C-8E85-38D600B6E01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{8B89F716-1B46-4866-A671-74C458CB730D}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340-4F1C-8E85-38D600B6E0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1340-4F1C-8E85-38D600B6E018}"/>
            </c:ext>
          </c:extLst>
        </c:ser>
        <c:dLbls>
          <c:showLegendKey val="0"/>
          <c:showVal val="1"/>
          <c:showCatName val="0"/>
          <c:showSerName val="0"/>
          <c:showPercent val="0"/>
          <c:showBubbleSize val="0"/>
        </c:dLbls>
        <c:axId val="192550912"/>
        <c:axId val="128880664"/>
      </c:scatterChart>
      <c:valAx>
        <c:axId val="192550912"/>
        <c:scaling>
          <c:orientation val="minMax"/>
          <c:max val="66"/>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880664"/>
        <c:crosses val="autoZero"/>
        <c:crossBetween val="midCat"/>
      </c:valAx>
      <c:valAx>
        <c:axId val="128880664"/>
        <c:scaling>
          <c:orientation val="minMax"/>
          <c:max val="82"/>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550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{3189FFAA-C1BC-454D-B1C9-62A9DF4FF5E9}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624-46CF-9EC7-C83BA2D3A4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{E1D20E7B-000D-495E-A7FB-46BBA976F637}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24-46CF-9EC7-C83BA2D3A4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{178A7A83-76AD-43D7-B8A7-7F257FF8A39B}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24-46CF-9EC7-C83BA2D3A4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{3B97234C-2569-4E07-A8DB-3E35F2351D08}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24-46CF-9EC7-C83BA2D3A4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{770FCA1F-8408-413F-9833-9E2E4A86E291}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24-46CF-9EC7-C83BA2D3A4D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{D281024E-EBD7-41B7-B668-EA2333A44F55}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624-46CF-9EC7-C83BA2D3A4D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{23CBD739-3167-457E-AA29-B89C9FC726FA}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624-46CF-9EC7-C83BA2D3A4D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{00AD213B-507D-4BC3-942E-496EB43CCA99}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624-46CF-9EC7-C83BA2D3A4D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{2F04FEB2-48A7-4C2B-B9EE-659CFEE76756}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624-46CF-9EC7-C83BA2D3A4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8.3000000000000007</c:v>
                </c:pt>
                <c:pt idx="16">
                  <c:v>6.5</c:v>
                </c:pt>
                <c:pt idx="24">
                  <c:v>5.8</c:v>
                </c:pt>
                <c:pt idx="32">
                  <c:v>6</c:v>
                </c:pt>
              </c:numCache>
            </c:numRef>
          </c:xVal>
          <c:yVal>
            <c:numRef>
              <c:f>公会計指標分析・財政指標組合せ分析表!$BP$73:$DC$73</c:f>
              <c:numCache>
                <c:formatCode>#,##0.0;"▲ "#,##0.0</c:formatCode>
                <c:ptCount val="40"/>
                <c:pt idx="0">
                  <c:v>81.900000000000006</c:v>
                </c:pt>
                <c:pt idx="8">
                  <c:v>78.5</c:v>
                </c:pt>
                <c:pt idx="16">
                  <c:v>65.2</c:v>
                </c:pt>
                <c:pt idx="24">
                  <c:v>67.5</c:v>
                </c:pt>
                <c:pt idx="32">
                  <c:v>74.2</c:v>
                </c:pt>
              </c:numCache>
            </c:numRef>
          </c:yVal>
          <c:smooth val="0"/>
          <c:extLst>
            <c:ext xmlns:c16="http://schemas.microsoft.com/office/drawing/2014/chart" uri="{C3380CC4-5D6E-409C-BE32-E72D297353CC}">
              <c16:uniqueId val="{00000009-7624-46CF-9EC7-C83BA2D3A4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{3EF9A520-2B12-42ED-891F-BD3F8D4D1AFB}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624-46CF-9EC7-C83BA2D3A4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{41DB4BCD-723F-4FCB-B40C-95BD172ADC65}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24-46CF-9EC7-C83BA2D3A4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{9353DBFE-C8B1-49AC-8384-035E2B14D80E}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24-46CF-9EC7-C83BA2D3A4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{956546B5-E40B-427D-B082-F092BBC96748}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24-46CF-9EC7-C83BA2D3A4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{43268F79-EFF9-440C-A0BC-CD4A94E4321F}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24-46CF-9EC7-C83BA2D3A4D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{9997D37F-9AF7-4FB7-98D3-D15CEDFFD3B4}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624-46CF-9EC7-C83BA2D3A4D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{372421BE-7F67-4A93-A300-0288D5CAA4E2}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624-46CF-9EC7-C83BA2D3A4D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{4344E922-79CC-4ABE-B3C8-0CCEBD951E20}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624-46CF-9EC7-C83BA2D3A4D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{0484D4DF-BC18-40FD-A40C-945875904EEF}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624-46CF-9EC7-C83BA2D3A4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7624-46CF-9EC7-C83BA2D3A4D5}"/>
            </c:ext>
          </c:extLst>
        </c:ser>
        <c:dLbls>
          <c:showLegendKey val="0"/>
          <c:showVal val="1"/>
          <c:showCatName val="0"/>
          <c:showSerName val="0"/>
          <c:showPercent val="0"/>
          <c:showBubbleSize val="0"/>
        </c:dLbls>
        <c:axId val="192311352"/>
        <c:axId val="192321976"/>
      </c:scatterChart>
      <c:valAx>
        <c:axId val="192311352"/>
        <c:scaling>
          <c:orientation val="minMax"/>
          <c:max val="10.4"/>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321976"/>
        <c:crosses val="autoZero"/>
        <c:crossBetween val="midCat"/>
      </c:valAx>
      <c:valAx>
        <c:axId val="192321976"/>
        <c:scaling>
          <c:orientation val="minMax"/>
          <c:max val="91"/>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3113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・繰上償還額を控除した元利償還金の額は，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近年の借入額の増が要因</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H28</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から増加している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公営企業等の元利償還金に対する繰入金</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は下水道会計の償還額が増加傾向にあることが要因で増となっている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・今後の見込みとして，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大規模ハード事業が続いていることや</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臨時財政対策債の元金償還が本格化することにより、元利償還金は増額傾向になると見込んで</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いる。さらに給食センター建設事業にかかる債務負担行為も増額となる見込みのため，引き続き債務の縮減等の財政健全化の取組を続けていく必要がある。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・借入金の一括償還や継続的な市債借入額の制限を行っているが，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大規模なハード事業が続いていること</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や臨時財政対策債の残高が積み上がって来たことにより増加している。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債務負担行為に基づく支出額については，給食センター建設事業に伴い大幅に増額となった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・設立法人等の負債額等負担見込額は，土地開発公社の着実な健全化により，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年はゼロとなった。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岡山県笠岡市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・財政調整基金は災害対応等による大幅な取崩しにより減額となったが，ふるさと納税の増額によるふるさと思民基金の積立が増額となったことにより，基金全体では前年度から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今後もふるさと納税の推進により思民基金の増額に努めるとともに，将来負担の軽減のため，債務の抑制を図り，財政調整基金を目標の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億円に近づける。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ふるさと笠岡思民基金：</a:t>
          </a:r>
          <a:r>
            <a:rPr lang="ja-JP" altLang="en-US" sz="1300">
              <a:latin typeface="ＭＳ Ｐゴシック" panose="020B0600070205080204" pitchFamily="50" charset="-128"/>
              <a:ea typeface="ＭＳ Ｐゴシック" panose="020B0600070205080204" pitchFamily="50" charset="-128"/>
            </a:rPr>
            <a:t>寄附金を財源として寄附者の思いを具体的に事業に生かし，笠岡市の活力ある福祉都市実現に資することを目的とする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藤井育英会奨学基金：基金を原資として奨学資金給付事業を行う。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中山間ふるさと・水と土保全対策事業基金：</a:t>
          </a:r>
          <a:r>
            <a:rPr lang="ja-JP" altLang="en-US" sz="1300">
              <a:latin typeface="ＭＳ Ｐゴシック" panose="020B0600070205080204" pitchFamily="50" charset="-128"/>
              <a:ea typeface="ＭＳ Ｐゴシック" panose="020B0600070205080204" pitchFamily="50" charset="-128"/>
            </a:rPr>
            <a:t>中山間地域等の土地改良施設並びに地域資源の多面的利活用を通じて，地域の環境保全及び地域活動の発展を図る事業の推進</a:t>
          </a:r>
          <a:endParaRPr lang="en-US" altLang="ja-JP" sz="1300">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・ふるさと納税の増額により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千円をふるさと笠岡思民基金へ積立（同年度での取崩し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156,619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・公共施設整備費引当金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今後もふるさと納税の推進により思民基金の増額に努めるとともに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，将来の庁舎等の建替えに備えて公共施設整備費引当基金への積立も継続して行う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・災害対応による約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・普通交付税，地方消費税交付金の大幅な減少等による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181,930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億円に到達すべく，これまで同様に決算剰余金の半分を財政調整基金に積み立てるとともに，毎年の予算編成の中で自主財源の確保や経費の削減などにより一層注力し，取崩額を抑えるよう努める。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利子の積立のみの増額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今後も引続き利子の積立を継続する。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49,538
49,105
136.24
26,875,346
26,193,981
652,890
13,201,908
24,483,375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100" b="0">
              <a:solidFill>
                <a:schemeClr val="tx1"/>
              </a:solidFill>
              <a:latin typeface="ＭＳ Ｐゴシック" panose="020B0600070205080204" pitchFamily="50" charset="-128"/>
              <a:ea typeface="ＭＳ Ｐゴシック" panose="020B0600070205080204" pitchFamily="50" charset="-128"/>
            </a:rPr>
            <a:t>当市では，平成</a:t>
          </a:r>
          <a:r>
            <a:rPr kumimoji="1" lang="en-US" altLang="ja-JP" sz="1100" b="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b="0">
              <a:solidFill>
                <a:schemeClr val="tx1"/>
              </a:solidFill>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b="0">
              <a:solidFill>
                <a:schemeClr val="tx1"/>
              </a:solidFill>
              <a:latin typeface="ＭＳ Ｐゴシック" panose="020B0600070205080204" pitchFamily="50" charset="-128"/>
              <a:ea typeface="ＭＳ Ｐゴシック" panose="020B0600070205080204" pitchFamily="50" charset="-128"/>
            </a:rPr>
            <a:t>40</a:t>
          </a:r>
          <a:r>
            <a:rPr kumimoji="1" lang="ja-JP" altLang="en-US" sz="1100" b="0">
              <a:solidFill>
                <a:schemeClr val="tx1"/>
              </a:solidFill>
              <a:latin typeface="ＭＳ Ｐゴシック" panose="020B0600070205080204" pitchFamily="50" charset="-128"/>
              <a:ea typeface="ＭＳ Ｐゴシック" panose="020B0600070205080204" pitchFamily="50" charset="-128"/>
            </a:rPr>
            <a:t>年後までに</a:t>
          </a:r>
          <a:r>
            <a:rPr kumimoji="1" lang="en-US" altLang="ja-JP" sz="1100" b="0">
              <a:solidFill>
                <a:schemeClr val="tx1"/>
              </a:solidFill>
              <a:latin typeface="ＭＳ Ｐゴシック" panose="020B0600070205080204" pitchFamily="50" charset="-128"/>
              <a:ea typeface="ＭＳ Ｐゴシック" panose="020B0600070205080204" pitchFamily="50" charset="-128"/>
            </a:rPr>
            <a:t>25.8</a:t>
          </a:r>
          <a:r>
            <a:rPr kumimoji="1" lang="ja-JP" altLang="en-US" sz="1100" b="0">
              <a:solidFill>
                <a:schemeClr val="tx1"/>
              </a:solidFill>
              <a:latin typeface="ＭＳ Ｐゴシック" panose="020B0600070205080204" pitchFamily="50" charset="-128"/>
              <a:ea typeface="ＭＳ Ｐゴシック" panose="020B0600070205080204" pitchFamily="50" charset="-128"/>
            </a:rPr>
            <a:t>％削減するという目標を掲げ，老朽化した施設の除却や，集約化・複合化の検討を進めているところである。しかし，有形固定資産減価償却率については，</a:t>
          </a:r>
          <a:r>
            <a:rPr kumimoji="1" lang="en-US" altLang="ja-JP" sz="1100" b="0">
              <a:solidFill>
                <a:schemeClr val="tx1"/>
              </a:solidFill>
              <a:latin typeface="ＭＳ Ｐゴシック" panose="020B0600070205080204" pitchFamily="50" charset="-128"/>
              <a:ea typeface="ＭＳ Ｐゴシック" panose="020B0600070205080204" pitchFamily="50" charset="-128"/>
            </a:rPr>
            <a:t>65.3</a:t>
          </a:r>
          <a:r>
            <a:rPr kumimoji="1" lang="ja-JP" altLang="en-US" sz="1100" b="0">
              <a:solidFill>
                <a:schemeClr val="tx1"/>
              </a:solidFill>
              <a:latin typeface="ＭＳ Ｐゴシック" panose="020B0600070205080204" pitchFamily="50" charset="-128"/>
              <a:ea typeface="ＭＳ Ｐゴシック" panose="020B0600070205080204" pitchFamily="50" charset="-128"/>
            </a:rPr>
            <a:t>％となっており，岡山県内平均・全国平均をともに上回る数値となっている。また，類似団体の平均値で比較してみても，上位の数値であることから，老朽化施設への対策が急務である。</a:t>
          </a:r>
        </a:p>
        <a:p>
          <a:endParaRPr kumimoji="1" lang="ja-JP" altLang="en-US" sz="1100" b="1">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1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478599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456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478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5242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52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47413</xdr:rowOff>
    </xdr:from>
    <xdr:to>
      <xdr:col>23</xdr:col>
      <xdr:colOff>136525</xdr:colOff>
      <xdr:row>29</xdr:row>
      <xdr:rowOff>149013</xdr:rowOff>
    </xdr:to>
    <xdr:sp macro="" textlink="">
      <xdr:nvSpPr>
        <xdr:cNvPr id="78" name="楕円 77"/>
        <xdr:cNvSpPr/>
      </xdr:nvSpPr>
      <xdr:spPr>
        <a:xfrm>
          <a:off x="4711700" y="50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70290</xdr:rowOff>
    </xdr:from>
    <xdr:ext cx="405111" cy="259045"/>
    <xdr:sp macro="" textlink="">
      <xdr:nvSpPr>
        <xdr:cNvPr id="79" name="有形固定資産減価償却率該当値テキスト"/>
        <xdr:cNvSpPr txBox="1"/>
      </xdr:nvSpPr>
      <xdr:spPr>
        <a:xfrm>
          <a:off x="4813300" y="487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0" name="楕円 79"/>
        <xdr:cNvSpPr/>
      </xdr:nvSpPr>
      <xdr:spPr>
        <a:xfrm>
          <a:off x="4000500" y="50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98213</xdr:rowOff>
    </xdr:from>
    <xdr:to>
      <xdr:col>23</xdr:col>
      <xdr:colOff>85725</xdr:colOff>
      <xdr:row>29</xdr:row>
      <xdr:rowOff>116205</xdr:rowOff>
    </xdr:to>
    <xdr:cxnSp macro="">
      <xdr:nvCxnSpPr>
        <xdr:cNvPr id="81" name="直線コネクタ 80"/>
        <xdr:cNvCxnSpPr/>
      </xdr:nvCxnSpPr>
      <xdr:spPr>
        <a:xfrm flipV="1">
          <a:off x="4051300" y="5070263"/>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2" name="n_1aveValue有形固定資産減価償却率"/>
        <xdr:cNvSpPr txBox="1"/>
      </xdr:nvSpPr>
      <xdr:spPr>
        <a:xfrm>
          <a:off x="3836044" y="540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3" name="n_2aveValue有形固定資産減価償却率"/>
        <xdr:cNvSpPr txBox="1"/>
      </xdr:nvSpPr>
      <xdr:spPr>
        <a:xfrm>
          <a:off x="3086744" y="515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84" name="n_1mainValue有形固定資産減価償却率"/>
        <xdr:cNvSpPr txBox="1"/>
      </xdr:nvSpPr>
      <xdr:spPr>
        <a:xfrm>
          <a:off x="38360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latin typeface="ＭＳ Ｐゴシック" panose="020B0600070205080204" pitchFamily="50" charset="-128"/>
              <a:ea typeface="ＭＳ Ｐゴシック" panose="020B0600070205080204" pitchFamily="50" charset="-128"/>
            </a:rPr>
            <a:t>　平成</a:t>
          </a:r>
          <a:r>
            <a:rPr kumimoji="1" lang="en-US" altLang="ja-JP" sz="1100" b="0">
              <a:solidFill>
                <a:schemeClr val="dk1"/>
              </a:solidFill>
              <a:latin typeface="ＭＳ Ｐゴシック" panose="020B0600070205080204" pitchFamily="50" charset="-128"/>
              <a:ea typeface="ＭＳ Ｐゴシック" panose="020B0600070205080204" pitchFamily="50" charset="-128"/>
            </a:rPr>
            <a:t>29</a:t>
          </a:r>
          <a:r>
            <a:rPr kumimoji="1" lang="ja-JP" altLang="en-US" sz="1100" b="0">
              <a:solidFill>
                <a:schemeClr val="dk1"/>
              </a:solidFill>
              <a:latin typeface="ＭＳ Ｐゴシック" panose="020B0600070205080204" pitchFamily="50" charset="-128"/>
              <a:ea typeface="ＭＳ Ｐゴシック" panose="020B0600070205080204" pitchFamily="50" charset="-128"/>
            </a:rPr>
            <a:t>年度に給食センターの建設を行ったことにより市債残高が増となり，将来負担額も大きく上昇した。</a:t>
          </a:r>
          <a:endParaRPr kumimoji="1" lang="en-US" altLang="ja-JP" sz="1100" b="0">
            <a:solidFill>
              <a:schemeClr val="dk1"/>
            </a:solidFill>
            <a:latin typeface="ＭＳ Ｐゴシック" panose="020B0600070205080204" pitchFamily="50" charset="-128"/>
            <a:ea typeface="ＭＳ Ｐゴシック" panose="020B0600070205080204" pitchFamily="50" charset="-128"/>
          </a:endParaRPr>
        </a:p>
        <a:p>
          <a:r>
            <a:rPr kumimoji="1" lang="ja-JP" altLang="en-US" sz="1100" b="0">
              <a:solidFill>
                <a:schemeClr val="dk1"/>
              </a:solidFill>
              <a:latin typeface="ＭＳ Ｐゴシック" panose="020B0600070205080204" pitchFamily="50" charset="-128"/>
              <a:ea typeface="ＭＳ Ｐゴシック" panose="020B0600070205080204" pitchFamily="50" charset="-128"/>
            </a:rPr>
            <a:t>　類似団体と比較しても比率は高い水準にあるため，今後も事業見直しによる債務の縮減や繰上償還を行うことで将来負担の大幅な増を招かないよう努める必要がある。</a:t>
          </a:r>
          <a:endParaRPr kumimoji="1" lang="ja-JP" altLang="en-US" sz="11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4469342"/>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xdr:cNvSpPr txBox="1"/>
      </xdr:nvSpPr>
      <xdr:spPr>
        <a:xfrm>
          <a:off x="14846300" y="5140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16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157692</xdr:rowOff>
    </xdr:from>
    <xdr:to>
      <xdr:col>76</xdr:col>
      <xdr:colOff>73025</xdr:colOff>
      <xdr:row>29</xdr:row>
      <xdr:rowOff>87842</xdr:rowOff>
    </xdr:to>
    <xdr:sp macro="" textlink="">
      <xdr:nvSpPr>
        <xdr:cNvPr id="125" name="楕円 124"/>
        <xdr:cNvSpPr/>
      </xdr:nvSpPr>
      <xdr:spPr>
        <a:xfrm>
          <a:off x="14744700" y="49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9119</xdr:rowOff>
    </xdr:from>
    <xdr:ext cx="340478" cy="259045"/>
    <xdr:sp macro="" textlink="">
      <xdr:nvSpPr>
        <xdr:cNvPr id="126" name="債務償還可能年数該当値テキスト"/>
        <xdr:cNvSpPr txBox="1"/>
      </xdr:nvSpPr>
      <xdr:spPr>
        <a:xfrm>
          <a:off x="14846300" y="48097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49,538
49,105
136.24
26,875,346
26,193,981
652,890
13,201,908
24,483,375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0" name="楕円 69"/>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149242</xdr:rowOff>
    </xdr:from>
    <xdr:ext cx="405111" cy="259045"/>
    <xdr:sp macro="" textlink="">
      <xdr:nvSpPr>
        <xdr:cNvPr id="71" name="【道路】&#10;有形固定資産減価償却率該当値テキスト"/>
        <xdr:cNvSpPr txBox="1"/>
      </xdr:nvSpPr>
      <xdr:spPr>
        <a:xfrm>
          <a:off x="4673600"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2" name="楕円 71"/>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xdr:rowOff>
    </xdr:from>
    <xdr:to>
      <xdr:col>24</xdr:col>
      <xdr:colOff>63500</xdr:colOff>
      <xdr:row>38</xdr:row>
      <xdr:rowOff>38100</xdr:rowOff>
    </xdr:to>
    <xdr:cxnSp macro="">
      <xdr:nvCxnSpPr>
        <xdr:cNvPr id="73" name="直線コネクタ 72"/>
        <xdr:cNvCxnSpPr/>
      </xdr:nvCxnSpPr>
      <xdr:spPr>
        <a:xfrm flipV="1">
          <a:off x="3797300" y="65208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4"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105427</xdr:rowOff>
    </xdr:from>
    <xdr:ext cx="405111" cy="259045"/>
    <xdr:sp macro="" textlink="">
      <xdr:nvSpPr>
        <xdr:cNvPr id="76" name="n_1mainValue【道路】&#10;有形固定資産減価償却率"/>
        <xdr:cNvSpPr txBox="1"/>
      </xdr:nvSpPr>
      <xdr:spPr>
        <a:xfrm>
          <a:off x="3582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155340</xdr:rowOff>
    </xdr:from>
    <xdr:to>
      <xdr:col>55</xdr:col>
      <xdr:colOff>50800</xdr:colOff>
      <xdr:row>39</xdr:row>
      <xdr:rowOff>85490</xdr:rowOff>
    </xdr:to>
    <xdr:sp macro="" textlink="">
      <xdr:nvSpPr>
        <xdr:cNvPr id="114" name="楕円 113"/>
        <xdr:cNvSpPr/>
      </xdr:nvSpPr>
      <xdr:spPr>
        <a:xfrm>
          <a:off x="10426700" y="66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6767</xdr:rowOff>
    </xdr:from>
    <xdr:ext cx="534377" cy="259045"/>
    <xdr:sp macro="" textlink="">
      <xdr:nvSpPr>
        <xdr:cNvPr id="115" name="【道路】&#10;一人当たり延長該当値テキスト"/>
        <xdr:cNvSpPr txBox="1"/>
      </xdr:nvSpPr>
      <xdr:spPr>
        <a:xfrm>
          <a:off x="10515600" y="65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163837</xdr:rowOff>
    </xdr:from>
    <xdr:to>
      <xdr:col>50</xdr:col>
      <xdr:colOff>165100</xdr:colOff>
      <xdr:row>39</xdr:row>
      <xdr:rowOff>93987</xdr:rowOff>
    </xdr:to>
    <xdr:sp macro="" textlink="">
      <xdr:nvSpPr>
        <xdr:cNvPr id="116" name="楕円 115"/>
        <xdr:cNvSpPr/>
      </xdr:nvSpPr>
      <xdr:spPr>
        <a:xfrm>
          <a:off x="9588500" y="66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34690</xdr:rowOff>
    </xdr:from>
    <xdr:to>
      <xdr:col>55</xdr:col>
      <xdr:colOff>0</xdr:colOff>
      <xdr:row>39</xdr:row>
      <xdr:rowOff>43187</xdr:rowOff>
    </xdr:to>
    <xdr:cxnSp macro="">
      <xdr:nvCxnSpPr>
        <xdr:cNvPr id="117" name="直線コネクタ 116"/>
        <xdr:cNvCxnSpPr/>
      </xdr:nvCxnSpPr>
      <xdr:spPr>
        <a:xfrm flipV="1">
          <a:off x="9639300" y="6721240"/>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18"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110514</xdr:rowOff>
    </xdr:from>
    <xdr:ext cx="534377" cy="259045"/>
    <xdr:sp macro="" textlink="">
      <xdr:nvSpPr>
        <xdr:cNvPr id="120" name="n_1mainValue【道路】&#10;一人当たり延長"/>
        <xdr:cNvSpPr txBox="1"/>
      </xdr:nvSpPr>
      <xdr:spPr>
        <a:xfrm>
          <a:off x="9359411" y="64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107315</xdr:rowOff>
    </xdr:from>
    <xdr:to>
      <xdr:col>24</xdr:col>
      <xdr:colOff>114300</xdr:colOff>
      <xdr:row>57</xdr:row>
      <xdr:rowOff>37465</xdr:rowOff>
    </xdr:to>
    <xdr:sp macro="" textlink="">
      <xdr:nvSpPr>
        <xdr:cNvPr id="159" name="楕円 158"/>
        <xdr:cNvSpPr/>
      </xdr:nvSpPr>
      <xdr:spPr>
        <a:xfrm>
          <a:off x="45847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60342</xdr:rowOff>
    </xdr:from>
    <xdr:ext cx="405111" cy="259045"/>
    <xdr:sp macro="" textlink="">
      <xdr:nvSpPr>
        <xdr:cNvPr id="160" name="【橋りょう・トンネル】&#10;有形固定資産減価償却率該当値テキスト"/>
        <xdr:cNvSpPr txBox="1"/>
      </xdr:nvSpPr>
      <xdr:spPr>
        <a:xfrm>
          <a:off x="4673600" y="9661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99695</xdr:rowOff>
    </xdr:from>
    <xdr:to>
      <xdr:col>20</xdr:col>
      <xdr:colOff>38100</xdr:colOff>
      <xdr:row>57</xdr:row>
      <xdr:rowOff>29845</xdr:rowOff>
    </xdr:to>
    <xdr:sp macro="" textlink="">
      <xdr:nvSpPr>
        <xdr:cNvPr id="161" name="楕円 160"/>
        <xdr:cNvSpPr/>
      </xdr:nvSpPr>
      <xdr:spPr>
        <a:xfrm>
          <a:off x="3746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150495</xdr:rowOff>
    </xdr:from>
    <xdr:to>
      <xdr:col>24</xdr:col>
      <xdr:colOff>63500</xdr:colOff>
      <xdr:row>56</xdr:row>
      <xdr:rowOff>158115</xdr:rowOff>
    </xdr:to>
    <xdr:cxnSp macro="">
      <xdr:nvCxnSpPr>
        <xdr:cNvPr id="162" name="直線コネクタ 161"/>
        <xdr:cNvCxnSpPr/>
      </xdr:nvCxnSpPr>
      <xdr:spPr>
        <a:xfrm>
          <a:off x="3797300" y="97516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3"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46372</xdr:rowOff>
    </xdr:from>
    <xdr:ext cx="405111" cy="259045"/>
    <xdr:sp macro="" textlink="">
      <xdr:nvSpPr>
        <xdr:cNvPr id="165" name="n_1mainValue【橋りょう・トンネル】&#10;有形固定資産減価償却率"/>
        <xdr:cNvSpPr txBox="1"/>
      </xdr:nvSpPr>
      <xdr:spPr>
        <a:xfrm>
          <a:off x="35820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2594</xdr:rowOff>
    </xdr:from>
    <xdr:to>
      <xdr:col>55</xdr:col>
      <xdr:colOff>50800</xdr:colOff>
      <xdr:row>61</xdr:row>
      <xdr:rowOff>104194</xdr:rowOff>
    </xdr:to>
    <xdr:sp macro="" textlink="">
      <xdr:nvSpPr>
        <xdr:cNvPr id="201" name="楕円 200"/>
        <xdr:cNvSpPr/>
      </xdr:nvSpPr>
      <xdr:spPr>
        <a:xfrm>
          <a:off x="10426700" y="1046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25471</xdr:rowOff>
    </xdr:from>
    <xdr:ext cx="599010" cy="259045"/>
    <xdr:sp macro="" textlink="">
      <xdr:nvSpPr>
        <xdr:cNvPr id="202" name="【橋りょう・トンネル】&#10;一人当たり有形固定資産（償却資産）額該当値テキスト"/>
        <xdr:cNvSpPr txBox="1"/>
      </xdr:nvSpPr>
      <xdr:spPr>
        <a:xfrm>
          <a:off x="10515600" y="1031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14282</xdr:rowOff>
    </xdr:from>
    <xdr:to>
      <xdr:col>50</xdr:col>
      <xdr:colOff>165100</xdr:colOff>
      <xdr:row>61</xdr:row>
      <xdr:rowOff>115882</xdr:rowOff>
    </xdr:to>
    <xdr:sp macro="" textlink="">
      <xdr:nvSpPr>
        <xdr:cNvPr id="203" name="楕円 202"/>
        <xdr:cNvSpPr/>
      </xdr:nvSpPr>
      <xdr:spPr>
        <a:xfrm>
          <a:off x="9588500" y="104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53394</xdr:rowOff>
    </xdr:from>
    <xdr:to>
      <xdr:col>55</xdr:col>
      <xdr:colOff>0</xdr:colOff>
      <xdr:row>61</xdr:row>
      <xdr:rowOff>65082</xdr:rowOff>
    </xdr:to>
    <xdr:cxnSp macro="">
      <xdr:nvCxnSpPr>
        <xdr:cNvPr id="204" name="直線コネクタ 203"/>
        <xdr:cNvCxnSpPr/>
      </xdr:nvCxnSpPr>
      <xdr:spPr>
        <a:xfrm flipV="1">
          <a:off x="9639300" y="10511844"/>
          <a:ext cx="838200" cy="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05"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132409</xdr:rowOff>
    </xdr:from>
    <xdr:ext cx="599010" cy="259045"/>
    <xdr:sp macro="" textlink="">
      <xdr:nvSpPr>
        <xdr:cNvPr id="207" name="n_1mainValue【橋りょう・トンネル】&#10;一人当たり有形固定資産（償却資産）額"/>
        <xdr:cNvSpPr txBox="1"/>
      </xdr:nvSpPr>
      <xdr:spPr>
        <a:xfrm>
          <a:off x="9327095" y="1024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57513</xdr:rowOff>
    </xdr:from>
    <xdr:to>
      <xdr:col>24</xdr:col>
      <xdr:colOff>114300</xdr:colOff>
      <xdr:row>79</xdr:row>
      <xdr:rowOff>159113</xdr:rowOff>
    </xdr:to>
    <xdr:sp macro="" textlink="">
      <xdr:nvSpPr>
        <xdr:cNvPr id="247" name="楕円 246"/>
        <xdr:cNvSpPr/>
      </xdr:nvSpPr>
      <xdr:spPr>
        <a:xfrm>
          <a:off x="45847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80390</xdr:rowOff>
    </xdr:from>
    <xdr:ext cx="405111" cy="259045"/>
    <xdr:sp macro="" textlink="">
      <xdr:nvSpPr>
        <xdr:cNvPr id="248" name="【公営住宅】&#10;有形固定資産減価償却率該当値テキスト"/>
        <xdr:cNvSpPr txBox="1"/>
      </xdr:nvSpPr>
      <xdr:spPr>
        <a:xfrm>
          <a:off x="4673600" y="1345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83638</xdr:rowOff>
    </xdr:from>
    <xdr:to>
      <xdr:col>20</xdr:col>
      <xdr:colOff>38100</xdr:colOff>
      <xdr:row>80</xdr:row>
      <xdr:rowOff>13788</xdr:rowOff>
    </xdr:to>
    <xdr:sp macro="" textlink="">
      <xdr:nvSpPr>
        <xdr:cNvPr id="249" name="楕円 248"/>
        <xdr:cNvSpPr/>
      </xdr:nvSpPr>
      <xdr:spPr>
        <a:xfrm>
          <a:off x="3746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108313</xdr:rowOff>
    </xdr:from>
    <xdr:to>
      <xdr:col>24</xdr:col>
      <xdr:colOff>63500</xdr:colOff>
      <xdr:row>79</xdr:row>
      <xdr:rowOff>134438</xdr:rowOff>
    </xdr:to>
    <xdr:cxnSp macro="">
      <xdr:nvCxnSpPr>
        <xdr:cNvPr id="250" name="直線コネクタ 249"/>
        <xdr:cNvCxnSpPr/>
      </xdr:nvCxnSpPr>
      <xdr:spPr>
        <a:xfrm flipV="1">
          <a:off x="3797300" y="136528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1"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30315</xdr:rowOff>
    </xdr:from>
    <xdr:ext cx="405111" cy="259045"/>
    <xdr:sp macro="" textlink="">
      <xdr:nvSpPr>
        <xdr:cNvPr id="253" name="n_1mainValue【公営住宅】&#10;有形固定資産減価償却率"/>
        <xdr:cNvSpPr txBox="1"/>
      </xdr:nvSpPr>
      <xdr:spPr>
        <a:xfrm>
          <a:off x="35820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xdr:rowOff>
    </xdr:from>
    <xdr:to>
      <xdr:col>55</xdr:col>
      <xdr:colOff>50800</xdr:colOff>
      <xdr:row>82</xdr:row>
      <xdr:rowOff>101854</xdr:rowOff>
    </xdr:to>
    <xdr:sp macro="" textlink="">
      <xdr:nvSpPr>
        <xdr:cNvPr id="291" name="楕円 290"/>
        <xdr:cNvSpPr/>
      </xdr:nvSpPr>
      <xdr:spPr>
        <a:xfrm>
          <a:off x="10426700" y="140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23131</xdr:rowOff>
    </xdr:from>
    <xdr:ext cx="469744" cy="259045"/>
    <xdr:sp macro="" textlink="">
      <xdr:nvSpPr>
        <xdr:cNvPr id="292" name="【公営住宅】&#10;一人当たり面積該当値テキスト"/>
        <xdr:cNvSpPr txBox="1"/>
      </xdr:nvSpPr>
      <xdr:spPr>
        <a:xfrm>
          <a:off x="10515600" y="139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12446</xdr:rowOff>
    </xdr:from>
    <xdr:to>
      <xdr:col>50</xdr:col>
      <xdr:colOff>165100</xdr:colOff>
      <xdr:row>82</xdr:row>
      <xdr:rowOff>114046</xdr:rowOff>
    </xdr:to>
    <xdr:sp macro="" textlink="">
      <xdr:nvSpPr>
        <xdr:cNvPr id="293" name="楕円 292"/>
        <xdr:cNvSpPr/>
      </xdr:nvSpPr>
      <xdr:spPr>
        <a:xfrm>
          <a:off x="9588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51054</xdr:rowOff>
    </xdr:from>
    <xdr:to>
      <xdr:col>55</xdr:col>
      <xdr:colOff>0</xdr:colOff>
      <xdr:row>82</xdr:row>
      <xdr:rowOff>63246</xdr:rowOff>
    </xdr:to>
    <xdr:cxnSp macro="">
      <xdr:nvCxnSpPr>
        <xdr:cNvPr id="294" name="直線コネクタ 293"/>
        <xdr:cNvCxnSpPr/>
      </xdr:nvCxnSpPr>
      <xdr:spPr>
        <a:xfrm flipV="1">
          <a:off x="9639300" y="1410995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295"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130573</xdr:rowOff>
    </xdr:from>
    <xdr:ext cx="469744" cy="259045"/>
    <xdr:sp macro="" textlink="">
      <xdr:nvSpPr>
        <xdr:cNvPr id="297" name="n_1mainValue【公営住宅】&#10;一人当たり面積"/>
        <xdr:cNvSpPr txBox="1"/>
      </xdr:nvSpPr>
      <xdr:spPr>
        <a:xfrm>
          <a:off x="9391727" y="1384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8" name="テキスト ボックス 30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9" name="直線コネクタ 30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0" name="テキスト ボックス 30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1" name="直線コネクタ 31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2" name="テキスト ボックス 31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3" name="直線コネクタ 31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4" name="テキスト ボックス 31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5" name="直線コネクタ 31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6" name="テキスト ボックス 31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7" name="直線コネクタ 31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8" name="テキスト ボックス 31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322" name="直線コネクタ 321"/>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23" name="【港湾・漁港】&#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24" name="直線コネクタ 323"/>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25" name="【港湾・漁港】&#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26" name="直線コネクタ 325"/>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327" name="【港湾・漁港】&#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28" name="フローチャート: 判断 32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29" name="フローチャート: 判断 328"/>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30" name="フローチャート: 判断 329"/>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36" name="楕円 335"/>
        <xdr:cNvSpPr/>
      </xdr:nvSpPr>
      <xdr:spPr>
        <a:xfrm>
          <a:off x="45847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142891</xdr:rowOff>
    </xdr:from>
    <xdr:ext cx="405111" cy="259045"/>
    <xdr:sp macro="" textlink="">
      <xdr:nvSpPr>
        <xdr:cNvPr id="337" name="【港湾・漁港】&#10;有形固定資産減価償却率該当値テキスト"/>
        <xdr:cNvSpPr txBox="1"/>
      </xdr:nvSpPr>
      <xdr:spPr>
        <a:xfrm>
          <a:off x="4673600"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17780</xdr:rowOff>
    </xdr:from>
    <xdr:to>
      <xdr:col>20</xdr:col>
      <xdr:colOff>38100</xdr:colOff>
      <xdr:row>105</xdr:row>
      <xdr:rowOff>119380</xdr:rowOff>
    </xdr:to>
    <xdr:sp macro="" textlink="">
      <xdr:nvSpPr>
        <xdr:cNvPr id="338" name="楕円 337"/>
        <xdr:cNvSpPr/>
      </xdr:nvSpPr>
      <xdr:spPr>
        <a:xfrm>
          <a:off x="3746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43814</xdr:rowOff>
    </xdr:from>
    <xdr:to>
      <xdr:col>24</xdr:col>
      <xdr:colOff>63500</xdr:colOff>
      <xdr:row>105</xdr:row>
      <xdr:rowOff>68580</xdr:rowOff>
    </xdr:to>
    <xdr:cxnSp macro="">
      <xdr:nvCxnSpPr>
        <xdr:cNvPr id="339" name="直線コネクタ 338"/>
        <xdr:cNvCxnSpPr/>
      </xdr:nvCxnSpPr>
      <xdr:spPr>
        <a:xfrm flipV="1">
          <a:off x="3797300" y="180460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10177</xdr:rowOff>
    </xdr:from>
    <xdr:ext cx="405111" cy="259045"/>
    <xdr:sp macro="" textlink="">
      <xdr:nvSpPr>
        <xdr:cNvPr id="340" name="n_1aveValue【港湾・漁港】&#10;有形固定資産減価償却率"/>
        <xdr:cNvSpPr txBox="1"/>
      </xdr:nvSpPr>
      <xdr:spPr>
        <a:xfrm>
          <a:off x="3582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41" name="n_2ave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110507</xdr:rowOff>
    </xdr:from>
    <xdr:ext cx="405111" cy="259045"/>
    <xdr:sp macro="" textlink="">
      <xdr:nvSpPr>
        <xdr:cNvPr id="342" name="n_1mainValue【港湾・漁港】&#10;有形固定資産減価償却率"/>
        <xdr:cNvSpPr txBox="1"/>
      </xdr:nvSpPr>
      <xdr:spPr>
        <a:xfrm>
          <a:off x="35820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4" name="テキスト ボックス 35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6" name="テキスト ボックス 35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8" name="テキスト ボックス 35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60" name="テキスト ボックス 35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2" name="テキスト ボックス 36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366" name="直線コネクタ 365"/>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367" name="【港湾・漁港】&#10;一人当たり有形固定資産（償却資産）額最小値テキスト"/>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368" name="直線コネクタ 367"/>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369" name="【港湾・漁港】&#10;一人当たり有形固定資産（償却資産）額最大値テキスト"/>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370" name="直線コネクタ 369"/>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99457</xdr:rowOff>
    </xdr:from>
    <xdr:ext cx="599010" cy="259045"/>
    <xdr:sp macro="" textlink="">
      <xdr:nvSpPr>
        <xdr:cNvPr id="371" name="【港湾・漁港】&#10;一人当たり有形固定資産（償却資産）額平均値テキスト"/>
        <xdr:cNvSpPr txBox="1"/>
      </xdr:nvSpPr>
      <xdr:spPr>
        <a:xfrm>
          <a:off x="10515600" y="18444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72" name="フローチャート: 判断 371"/>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73" name="フローチャート: 判断 372"/>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171180</xdr:rowOff>
    </xdr:from>
    <xdr:to>
      <xdr:col>46</xdr:col>
      <xdr:colOff>38100</xdr:colOff>
      <xdr:row>108</xdr:row>
      <xdr:rowOff>101330</xdr:rowOff>
    </xdr:to>
    <xdr:sp macro="" textlink="">
      <xdr:nvSpPr>
        <xdr:cNvPr id="374" name="フローチャート: 判断 373"/>
        <xdr:cNvSpPr/>
      </xdr:nvSpPr>
      <xdr:spPr>
        <a:xfrm>
          <a:off x="8699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99699</xdr:rowOff>
    </xdr:from>
    <xdr:to>
      <xdr:col>55</xdr:col>
      <xdr:colOff>50800</xdr:colOff>
      <xdr:row>106</xdr:row>
      <xdr:rowOff>29849</xdr:rowOff>
    </xdr:to>
    <xdr:sp macro="" textlink="">
      <xdr:nvSpPr>
        <xdr:cNvPr id="380" name="楕円 379"/>
        <xdr:cNvSpPr/>
      </xdr:nvSpPr>
      <xdr:spPr>
        <a:xfrm>
          <a:off x="10426700" y="181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122576</xdr:rowOff>
    </xdr:from>
    <xdr:ext cx="599010" cy="259045"/>
    <xdr:sp macro="" textlink="">
      <xdr:nvSpPr>
        <xdr:cNvPr id="381" name="【港湾・漁港】&#10;一人当たり有形固定資産（償却資産）額該当値テキスト"/>
        <xdr:cNvSpPr txBox="1"/>
      </xdr:nvSpPr>
      <xdr:spPr>
        <a:xfrm>
          <a:off x="10515600" y="1795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111443</xdr:rowOff>
    </xdr:from>
    <xdr:to>
      <xdr:col>50</xdr:col>
      <xdr:colOff>165100</xdr:colOff>
      <xdr:row>106</xdr:row>
      <xdr:rowOff>41593</xdr:rowOff>
    </xdr:to>
    <xdr:sp macro="" textlink="">
      <xdr:nvSpPr>
        <xdr:cNvPr id="382" name="楕円 381"/>
        <xdr:cNvSpPr/>
      </xdr:nvSpPr>
      <xdr:spPr>
        <a:xfrm>
          <a:off x="9588500" y="1811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150499</xdr:rowOff>
    </xdr:from>
    <xdr:to>
      <xdr:col>55</xdr:col>
      <xdr:colOff>0</xdr:colOff>
      <xdr:row>105</xdr:row>
      <xdr:rowOff>162243</xdr:rowOff>
    </xdr:to>
    <xdr:cxnSp macro="">
      <xdr:nvCxnSpPr>
        <xdr:cNvPr id="383" name="直線コネクタ 382"/>
        <xdr:cNvCxnSpPr/>
      </xdr:nvCxnSpPr>
      <xdr:spPr>
        <a:xfrm flipV="1">
          <a:off x="9639300" y="18152749"/>
          <a:ext cx="838200" cy="1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39363</xdr:rowOff>
    </xdr:from>
    <xdr:ext cx="599010" cy="259045"/>
    <xdr:sp macro="" textlink="">
      <xdr:nvSpPr>
        <xdr:cNvPr id="384" name="n_1aveValue【港湾・漁港】&#10;一人当たり有形固定資産（償却資産）額"/>
        <xdr:cNvSpPr txBox="1"/>
      </xdr:nvSpPr>
      <xdr:spPr>
        <a:xfrm>
          <a:off x="93270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117857</xdr:rowOff>
    </xdr:from>
    <xdr:ext cx="534377" cy="259045"/>
    <xdr:sp macro="" textlink="">
      <xdr:nvSpPr>
        <xdr:cNvPr id="385" name="n_2aveValue【港湾・漁港】&#10;一人当たり有形固定資産（償却資産）額"/>
        <xdr:cNvSpPr txBox="1"/>
      </xdr:nvSpPr>
      <xdr:spPr>
        <a:xfrm>
          <a:off x="8483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58120</xdr:rowOff>
    </xdr:from>
    <xdr:ext cx="599010" cy="259045"/>
    <xdr:sp macro="" textlink="">
      <xdr:nvSpPr>
        <xdr:cNvPr id="386" name="n_1mainValue【港湾・漁港】&#10;一人当たり有形固定資産（償却資産）額"/>
        <xdr:cNvSpPr txBox="1"/>
      </xdr:nvSpPr>
      <xdr:spPr>
        <a:xfrm>
          <a:off x="9327095" y="1788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7" name="直線コネクタ 3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8" name="テキスト ボックス 39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9" name="直線コネクタ 3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0" name="テキスト ボックス 3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1" name="直線コネクタ 4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2" name="テキスト ボックス 4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3" name="直線コネクタ 4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4" name="テキスト ボックス 4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5" name="直線コネクタ 4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6" name="テキスト ボックス 4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7" name="直線コネクタ 4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8" name="テキスト ボックス 40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412" name="直線コネクタ 411"/>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413"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414" name="直線コネクタ 413"/>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15"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16" name="直線コネクタ 415"/>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417"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18" name="フローチャート: 判断 417"/>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419" name="フローチャート: 判断 418"/>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20" name="フローチャート: 判断 419"/>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138067</xdr:rowOff>
    </xdr:from>
    <xdr:to>
      <xdr:col>85</xdr:col>
      <xdr:colOff>177800</xdr:colOff>
      <xdr:row>36</xdr:row>
      <xdr:rowOff>68217</xdr:rowOff>
    </xdr:to>
    <xdr:sp macro="" textlink="">
      <xdr:nvSpPr>
        <xdr:cNvPr id="426" name="楕円 425"/>
        <xdr:cNvSpPr/>
      </xdr:nvSpPr>
      <xdr:spPr>
        <a:xfrm>
          <a:off x="162687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160944</xdr:rowOff>
    </xdr:from>
    <xdr:ext cx="405111" cy="259045"/>
    <xdr:sp macro="" textlink="">
      <xdr:nvSpPr>
        <xdr:cNvPr id="427" name="【認定こども園・幼稚園・保育所】&#10;有形固定資産減価償却率該当値テキスト"/>
        <xdr:cNvSpPr txBox="1"/>
      </xdr:nvSpPr>
      <xdr:spPr>
        <a:xfrm>
          <a:off x="16357600" y="599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159294</xdr:rowOff>
    </xdr:from>
    <xdr:to>
      <xdr:col>81</xdr:col>
      <xdr:colOff>101600</xdr:colOff>
      <xdr:row>36</xdr:row>
      <xdr:rowOff>89444</xdr:rowOff>
    </xdr:to>
    <xdr:sp macro="" textlink="">
      <xdr:nvSpPr>
        <xdr:cNvPr id="428" name="楕円 427"/>
        <xdr:cNvSpPr/>
      </xdr:nvSpPr>
      <xdr:spPr>
        <a:xfrm>
          <a:off x="15430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17417</xdr:rowOff>
    </xdr:from>
    <xdr:to>
      <xdr:col>85</xdr:col>
      <xdr:colOff>127000</xdr:colOff>
      <xdr:row>36</xdr:row>
      <xdr:rowOff>38644</xdr:rowOff>
    </xdr:to>
    <xdr:cxnSp macro="">
      <xdr:nvCxnSpPr>
        <xdr:cNvPr id="429" name="直線コネクタ 428"/>
        <xdr:cNvCxnSpPr/>
      </xdr:nvCxnSpPr>
      <xdr:spPr>
        <a:xfrm flipV="1">
          <a:off x="15481300" y="618961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430"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431"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105971</xdr:rowOff>
    </xdr:from>
    <xdr:ext cx="405111" cy="259045"/>
    <xdr:sp macro="" textlink="">
      <xdr:nvSpPr>
        <xdr:cNvPr id="432" name="n_1mainValue【認定こども園・幼稚園・保育所】&#10;有形固定資産減価償却率"/>
        <xdr:cNvSpPr txBox="1"/>
      </xdr:nvSpPr>
      <xdr:spPr>
        <a:xfrm>
          <a:off x="152660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4" name="テキスト ボックス 44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6" name="テキスト ボックス 44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8" name="テキスト ボックス 44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0" name="テキスト ボックス 44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2" name="テキスト ボックス 45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56" name="直線コネクタ 455"/>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5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58" name="直線コネクタ 45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59"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60" name="直線コネクタ 459"/>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61"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62" name="フローチャート: 判断 461"/>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63" name="フローチャート: 判断 462"/>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64" name="フローチャート: 判断 463"/>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147320</xdr:rowOff>
    </xdr:from>
    <xdr:to>
      <xdr:col>116</xdr:col>
      <xdr:colOff>114300</xdr:colOff>
      <xdr:row>37</xdr:row>
      <xdr:rowOff>77470</xdr:rowOff>
    </xdr:to>
    <xdr:sp macro="" textlink="">
      <xdr:nvSpPr>
        <xdr:cNvPr id="470" name="楕円 469"/>
        <xdr:cNvSpPr/>
      </xdr:nvSpPr>
      <xdr:spPr>
        <a:xfrm>
          <a:off x="22110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170197</xdr:rowOff>
    </xdr:from>
    <xdr:ext cx="469744" cy="259045"/>
    <xdr:sp macro="" textlink="">
      <xdr:nvSpPr>
        <xdr:cNvPr id="471" name="【認定こども園・幼稚園・保育所】&#10;一人当たり面積該当値テキスト"/>
        <xdr:cNvSpPr txBox="1"/>
      </xdr:nvSpPr>
      <xdr:spPr>
        <a:xfrm>
          <a:off x="22199600"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158750</xdr:rowOff>
    </xdr:from>
    <xdr:to>
      <xdr:col>112</xdr:col>
      <xdr:colOff>38100</xdr:colOff>
      <xdr:row>37</xdr:row>
      <xdr:rowOff>88900</xdr:rowOff>
    </xdr:to>
    <xdr:sp macro="" textlink="">
      <xdr:nvSpPr>
        <xdr:cNvPr id="472" name="楕円 471"/>
        <xdr:cNvSpPr/>
      </xdr:nvSpPr>
      <xdr:spPr>
        <a:xfrm>
          <a:off x="21272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26670</xdr:rowOff>
    </xdr:from>
    <xdr:to>
      <xdr:col>116</xdr:col>
      <xdr:colOff>63500</xdr:colOff>
      <xdr:row>37</xdr:row>
      <xdr:rowOff>38100</xdr:rowOff>
    </xdr:to>
    <xdr:cxnSp macro="">
      <xdr:nvCxnSpPr>
        <xdr:cNvPr id="473" name="直線コネクタ 472"/>
        <xdr:cNvCxnSpPr/>
      </xdr:nvCxnSpPr>
      <xdr:spPr>
        <a:xfrm flipV="1">
          <a:off x="21323300" y="6370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7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75"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105427</xdr:rowOff>
    </xdr:from>
    <xdr:ext cx="469744" cy="259045"/>
    <xdr:sp macro="" textlink="">
      <xdr:nvSpPr>
        <xdr:cNvPr id="476" name="n_1mainValue【認定こども園・幼稚園・保育所】&#10;一人当たり面積"/>
        <xdr:cNvSpPr txBox="1"/>
      </xdr:nvSpPr>
      <xdr:spPr>
        <a:xfrm>
          <a:off x="210757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7" name="テキスト ボックス 4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501" name="直線コネクタ 500"/>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02"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03" name="直線コネクタ 502"/>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04"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05" name="直線コネクタ 50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506"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07" name="フローチャート: 判断 506"/>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8" name="フローチャート: 判断 507"/>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09" name="フローチャート: 判断 50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135890</xdr:rowOff>
    </xdr:from>
    <xdr:to>
      <xdr:col>85</xdr:col>
      <xdr:colOff>177800</xdr:colOff>
      <xdr:row>57</xdr:row>
      <xdr:rowOff>66040</xdr:rowOff>
    </xdr:to>
    <xdr:sp macro="" textlink="">
      <xdr:nvSpPr>
        <xdr:cNvPr id="515" name="楕円 514"/>
        <xdr:cNvSpPr/>
      </xdr:nvSpPr>
      <xdr:spPr>
        <a:xfrm>
          <a:off x="162687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158767</xdr:rowOff>
    </xdr:from>
    <xdr:ext cx="405111" cy="259045"/>
    <xdr:sp macro="" textlink="">
      <xdr:nvSpPr>
        <xdr:cNvPr id="516" name="【学校施設】&#10;有形固定資産減価償却率該当値テキスト"/>
        <xdr:cNvSpPr txBox="1"/>
      </xdr:nvSpPr>
      <xdr:spPr>
        <a:xfrm>
          <a:off x="16357600"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10160</xdr:rowOff>
    </xdr:from>
    <xdr:to>
      <xdr:col>81</xdr:col>
      <xdr:colOff>101600</xdr:colOff>
      <xdr:row>57</xdr:row>
      <xdr:rowOff>111760</xdr:rowOff>
    </xdr:to>
    <xdr:sp macro="" textlink="">
      <xdr:nvSpPr>
        <xdr:cNvPr id="517" name="楕円 516"/>
        <xdr:cNvSpPr/>
      </xdr:nvSpPr>
      <xdr:spPr>
        <a:xfrm>
          <a:off x="15430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15240</xdr:rowOff>
    </xdr:from>
    <xdr:to>
      <xdr:col>85</xdr:col>
      <xdr:colOff>127000</xdr:colOff>
      <xdr:row>57</xdr:row>
      <xdr:rowOff>60960</xdr:rowOff>
    </xdr:to>
    <xdr:cxnSp macro="">
      <xdr:nvCxnSpPr>
        <xdr:cNvPr id="518" name="直線コネクタ 517"/>
        <xdr:cNvCxnSpPr/>
      </xdr:nvCxnSpPr>
      <xdr:spPr>
        <a:xfrm flipV="1">
          <a:off x="15481300" y="97878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19"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20"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128287</xdr:rowOff>
    </xdr:from>
    <xdr:ext cx="405111" cy="259045"/>
    <xdr:sp macro="" textlink="">
      <xdr:nvSpPr>
        <xdr:cNvPr id="521" name="n_1mainValue【学校施設】&#10;有形固定資産減価償却率"/>
        <xdr:cNvSpPr txBox="1"/>
      </xdr:nvSpPr>
      <xdr:spPr>
        <a:xfrm>
          <a:off x="152660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46" name="直線コネクタ 545"/>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47"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48" name="直線コネクタ 547"/>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49"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50" name="直線コネクタ 549"/>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51"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52" name="フローチャート: 判断 551"/>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53" name="フローチャート: 判断 552"/>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54" name="フローチャート: 判断 553"/>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125984</xdr:rowOff>
    </xdr:from>
    <xdr:to>
      <xdr:col>116</xdr:col>
      <xdr:colOff>114300</xdr:colOff>
      <xdr:row>59</xdr:row>
      <xdr:rowOff>56134</xdr:rowOff>
    </xdr:to>
    <xdr:sp macro="" textlink="">
      <xdr:nvSpPr>
        <xdr:cNvPr id="560" name="楕円 559"/>
        <xdr:cNvSpPr/>
      </xdr:nvSpPr>
      <xdr:spPr>
        <a:xfrm>
          <a:off x="22110700" y="100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148861</xdr:rowOff>
    </xdr:from>
    <xdr:ext cx="469744" cy="259045"/>
    <xdr:sp macro="" textlink="">
      <xdr:nvSpPr>
        <xdr:cNvPr id="561" name="【学校施設】&#10;一人当たり面積該当値テキスト"/>
        <xdr:cNvSpPr txBox="1"/>
      </xdr:nvSpPr>
      <xdr:spPr>
        <a:xfrm>
          <a:off x="22199600" y="992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145034</xdr:rowOff>
    </xdr:from>
    <xdr:to>
      <xdr:col>112</xdr:col>
      <xdr:colOff>38100</xdr:colOff>
      <xdr:row>59</xdr:row>
      <xdr:rowOff>75184</xdr:rowOff>
    </xdr:to>
    <xdr:sp macro="" textlink="">
      <xdr:nvSpPr>
        <xdr:cNvPr id="562" name="楕円 561"/>
        <xdr:cNvSpPr/>
      </xdr:nvSpPr>
      <xdr:spPr>
        <a:xfrm>
          <a:off x="21272500" y="100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5334</xdr:rowOff>
    </xdr:from>
    <xdr:to>
      <xdr:col>116</xdr:col>
      <xdr:colOff>63500</xdr:colOff>
      <xdr:row>59</xdr:row>
      <xdr:rowOff>24384</xdr:rowOff>
    </xdr:to>
    <xdr:cxnSp macro="">
      <xdr:nvCxnSpPr>
        <xdr:cNvPr id="563" name="直線コネクタ 562"/>
        <xdr:cNvCxnSpPr/>
      </xdr:nvCxnSpPr>
      <xdr:spPr>
        <a:xfrm flipV="1">
          <a:off x="21323300" y="1012088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64"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65"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91711</xdr:rowOff>
    </xdr:from>
    <xdr:ext cx="469744" cy="259045"/>
    <xdr:sp macro="" textlink="">
      <xdr:nvSpPr>
        <xdr:cNvPr id="566" name="n_1mainValue【学校施設】&#10;一人当たり面積"/>
        <xdr:cNvSpPr txBox="1"/>
      </xdr:nvSpPr>
      <xdr:spPr>
        <a:xfrm>
          <a:off x="21075727" y="986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91" name="直線コネクタ 590"/>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92"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93" name="直線コネクタ 592"/>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5" name="直線コネクタ 59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596" name="【児童館】&#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97" name="フローチャート: 判断 596"/>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98" name="フローチャート: 判断 597"/>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99" name="フローチャート: 判断 598"/>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605" name="楕円 604"/>
        <xdr:cNvSpPr/>
      </xdr:nvSpPr>
      <xdr:spPr>
        <a:xfrm>
          <a:off x="16268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22877</xdr:rowOff>
    </xdr:from>
    <xdr:ext cx="405111" cy="259045"/>
    <xdr:sp macro="" textlink="">
      <xdr:nvSpPr>
        <xdr:cNvPr id="606" name="【児童館】&#10;有形固定資産減価償却率該当値テキスト"/>
        <xdr:cNvSpPr txBox="1"/>
      </xdr:nvSpPr>
      <xdr:spPr>
        <a:xfrm>
          <a:off x="16357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607" name="楕円 606"/>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152400</xdr:rowOff>
    </xdr:to>
    <xdr:cxnSp macro="">
      <xdr:nvCxnSpPr>
        <xdr:cNvPr id="608" name="直線コネクタ 607"/>
        <xdr:cNvCxnSpPr/>
      </xdr:nvCxnSpPr>
      <xdr:spPr>
        <a:xfrm flipV="1">
          <a:off x="15481300" y="14154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609"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610"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22877</xdr:rowOff>
    </xdr:from>
    <xdr:ext cx="405111" cy="259045"/>
    <xdr:sp macro="" textlink="">
      <xdr:nvSpPr>
        <xdr:cNvPr id="611" name="n_1main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2" name="直線コネクタ 6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3" name="テキスト ボックス 6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4" name="直線コネクタ 6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5" name="テキスト ボックス 6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6" name="直線コネクタ 6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7" name="テキスト ボックス 6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8" name="直線コネクタ 6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9" name="テキスト ボックス 6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0" name="直線コネクタ 6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1" name="テキスト ボックス 6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2" name="直線コネクタ 6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3" name="テキスト ボックス 6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637" name="直線コネクタ 63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3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39" name="直線コネクタ 63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4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41" name="直線コネクタ 64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42"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43" name="フローチャート: 判断 64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44" name="フローチャート: 判断 64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45" name="フローチャート: 判断 64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651" name="楕円 650"/>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122663</xdr:rowOff>
    </xdr:from>
    <xdr:ext cx="469744" cy="259045"/>
    <xdr:sp macro="" textlink="">
      <xdr:nvSpPr>
        <xdr:cNvPr id="652" name="【児童館】&#10;一人当たり面積該当値テキスト"/>
        <xdr:cNvSpPr txBox="1"/>
      </xdr:nvSpPr>
      <xdr:spPr>
        <a:xfrm>
          <a:off x="22199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653" name="楕円 652"/>
        <xdr:cNvSpPr/>
      </xdr:nvSpPr>
      <xdr:spPr>
        <a:xfrm>
          <a:off x="21272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87086</xdr:rowOff>
    </xdr:to>
    <xdr:cxnSp macro="">
      <xdr:nvCxnSpPr>
        <xdr:cNvPr id="654" name="直線コネクタ 653"/>
        <xdr:cNvCxnSpPr/>
      </xdr:nvCxnSpPr>
      <xdr:spPr>
        <a:xfrm>
          <a:off x="21323300" y="1483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55"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56"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657" name="n_1mainValue【児童館】&#10;一人当たり面積"/>
        <xdr:cNvSpPr txBox="1"/>
      </xdr:nvSpPr>
      <xdr:spPr>
        <a:xfrm>
          <a:off x="21075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8" name="テキスト ボックス 66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9" name="直線コネクタ 6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0" name="テキスト ボックス 66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1" name="直線コネクタ 6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2" name="テキスト ボックス 6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3" name="直線コネクタ 6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4" name="テキスト ボックス 6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5" name="直線コネクタ 6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6" name="テキスト ボックス 6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7" name="直線コネクタ 6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8" name="テキスト ボックス 67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0" name="テキスト ボックス 6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82" name="直線コネクタ 681"/>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83"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84" name="直線コネクタ 683"/>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85"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86" name="直線コネクタ 685"/>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87"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88" name="フローチャート: 判断 687"/>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89" name="フローチャート: 判断 688"/>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90" name="フローチャート: 判断 689"/>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107314</xdr:rowOff>
    </xdr:from>
    <xdr:to>
      <xdr:col>85</xdr:col>
      <xdr:colOff>177800</xdr:colOff>
      <xdr:row>103</xdr:row>
      <xdr:rowOff>37464</xdr:rowOff>
    </xdr:to>
    <xdr:sp macro="" textlink="">
      <xdr:nvSpPr>
        <xdr:cNvPr id="696" name="楕円 695"/>
        <xdr:cNvSpPr/>
      </xdr:nvSpPr>
      <xdr:spPr>
        <a:xfrm>
          <a:off x="162687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130191</xdr:rowOff>
    </xdr:from>
    <xdr:ext cx="405111" cy="259045"/>
    <xdr:sp macro="" textlink="">
      <xdr:nvSpPr>
        <xdr:cNvPr id="697" name="【公民館】&#10;有形固定資産減価償却率該当値テキスト"/>
        <xdr:cNvSpPr txBox="1"/>
      </xdr:nvSpPr>
      <xdr:spPr>
        <a:xfrm>
          <a:off x="16357600"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698" name="楕円 697"/>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158114</xdr:rowOff>
    </xdr:from>
    <xdr:to>
      <xdr:col>85</xdr:col>
      <xdr:colOff>127000</xdr:colOff>
      <xdr:row>103</xdr:row>
      <xdr:rowOff>7620</xdr:rowOff>
    </xdr:to>
    <xdr:cxnSp macro="">
      <xdr:nvCxnSpPr>
        <xdr:cNvPr id="699" name="直線コネクタ 698"/>
        <xdr:cNvCxnSpPr/>
      </xdr:nvCxnSpPr>
      <xdr:spPr>
        <a:xfrm flipV="1">
          <a:off x="15481300" y="176460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700"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701"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702" name="n_1mainValue【公民館】&#10;有形固定資産減価償却率"/>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726" name="直線コネクタ 725"/>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727"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728" name="直線コネクタ 727"/>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29"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30" name="直線コネクタ 729"/>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731"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32" name="フローチャート: 判断 731"/>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33" name="フローチャート: 判断 732"/>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34" name="フローチャート: 判断 733"/>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40" name="楕円 739"/>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741" name="【公民館】&#10;一人当たり面積該当値テキスト"/>
        <xdr:cNvSpPr txBox="1"/>
      </xdr:nvSpPr>
      <xdr:spPr>
        <a:xfrm>
          <a:off x="22199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742" name="楕円 741"/>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99061</xdr:rowOff>
    </xdr:to>
    <xdr:cxnSp macro="">
      <xdr:nvCxnSpPr>
        <xdr:cNvPr id="743" name="直線コネクタ 742"/>
        <xdr:cNvCxnSpPr/>
      </xdr:nvCxnSpPr>
      <xdr:spPr>
        <a:xfrm flipV="1">
          <a:off x="21323300" y="180898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744"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45"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746" name="n_1mainValue【公民館】&#10;一人当たり面積"/>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tx1"/>
              </a:solidFill>
              <a:latin typeface="ＭＳ Ｐゴシック" panose="020B0600070205080204" pitchFamily="50" charset="-128"/>
              <a:ea typeface="ＭＳ Ｐゴシック" panose="020B0600070205080204" pitchFamily="50" charset="-128"/>
            </a:rPr>
            <a:t>類似団体と比較して，有形固定資産減価償却率ほぼ全ての施設において，平均より高い数値となっている。</a:t>
          </a:r>
          <a:endParaRPr kumimoji="1" lang="en-US" altLang="ja-JP" sz="1300" b="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b="0">
              <a:solidFill>
                <a:schemeClr val="tx1"/>
              </a:solidFill>
              <a:latin typeface="ＭＳ Ｐゴシック" panose="020B0600070205080204" pitchFamily="50" charset="-128"/>
              <a:ea typeface="ＭＳ Ｐゴシック" panose="020B0600070205080204" pitchFamily="50" charset="-128"/>
            </a:rPr>
            <a:t>インフラ資産については，本市の財政事情により，維持補修・オーバーレイ等での対応が中心であり，これが有形固定資産減価償却率を引き上げる要因となっている。</a:t>
          </a:r>
          <a:endParaRPr kumimoji="1" lang="en-US" altLang="ja-JP" sz="1300" b="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b="0">
              <a:solidFill>
                <a:schemeClr val="tx1"/>
              </a:solidFill>
              <a:latin typeface="ＭＳ Ｐゴシック" panose="020B0600070205080204" pitchFamily="50" charset="-128"/>
              <a:ea typeface="ＭＳ Ｐゴシック" panose="020B0600070205080204" pitchFamily="50" charset="-128"/>
            </a:rPr>
            <a:t>ハコモノ施設においては，耐用年数を経過するような施設が多くあり，老朽化が進んでいるため有形固定資産減価償却率が高くなっている。</a:t>
          </a:r>
          <a:endParaRPr kumimoji="1" lang="en-US" altLang="ja-JP" sz="1300" b="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b="0">
              <a:solidFill>
                <a:schemeClr val="tx1"/>
              </a:solidFill>
              <a:latin typeface="ＭＳ Ｐゴシック" panose="020B0600070205080204" pitchFamily="50" charset="-128"/>
              <a:ea typeface="ＭＳ Ｐゴシック" panose="020B0600070205080204" pitchFamily="50" charset="-128"/>
            </a:rPr>
            <a:t>ハコモノ施設のうち，市営住宅については，平成</a:t>
          </a:r>
          <a:r>
            <a:rPr kumimoji="1" lang="en-US" altLang="ja-JP" sz="1300" b="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b="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b="0">
              <a:solidFill>
                <a:schemeClr val="tx1"/>
              </a:solidFill>
              <a:latin typeface="ＭＳ Ｐゴシック" panose="020B0600070205080204" pitchFamily="50" charset="-128"/>
              <a:ea typeface="ＭＳ Ｐゴシック" panose="020B0600070205080204" pitchFamily="50" charset="-128"/>
            </a:rPr>
            <a:t>3</a:t>
          </a:r>
          <a:r>
            <a:rPr kumimoji="1" lang="ja-JP" altLang="en-US" sz="1300" b="0">
              <a:solidFill>
                <a:schemeClr val="tx1"/>
              </a:solidFill>
              <a:latin typeface="ＭＳ Ｐゴシック" panose="020B0600070205080204" pitchFamily="50" charset="-128"/>
              <a:ea typeface="ＭＳ Ｐゴシック" panose="020B0600070205080204" pitchFamily="50" charset="-128"/>
            </a:rPr>
            <a:t>月に笠岡市公営住宅等長寿命化計画を策定，また，学校施設については，平成</a:t>
          </a:r>
          <a:r>
            <a:rPr kumimoji="1" lang="en-US" altLang="ja-JP" sz="1300" b="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b="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b="0">
              <a:solidFill>
                <a:schemeClr val="tx1"/>
              </a:solidFill>
              <a:latin typeface="ＭＳ Ｐゴシック" panose="020B0600070205080204" pitchFamily="50" charset="-128"/>
              <a:ea typeface="ＭＳ Ｐゴシック" panose="020B0600070205080204" pitchFamily="50" charset="-128"/>
            </a:rPr>
            <a:t>2</a:t>
          </a:r>
          <a:r>
            <a:rPr kumimoji="1" lang="ja-JP" altLang="en-US" sz="1300" b="0">
              <a:solidFill>
                <a:schemeClr val="tx1"/>
              </a:solidFill>
              <a:latin typeface="ＭＳ Ｐゴシック" panose="020B0600070205080204" pitchFamily="50" charset="-128"/>
              <a:ea typeface="ＭＳ Ｐゴシック" panose="020B0600070205080204" pitchFamily="50" charset="-128"/>
            </a:rPr>
            <a:t>月に学校規模適正化計画基本方針を公表しており，その計画及び方針に基づき，公営住宅・小中学校の統廃合を計画的に進めることとしている。</a:t>
          </a:r>
          <a:endParaRPr kumimoji="1" lang="en-US" altLang="ja-JP" sz="130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49,538
49,105
136.24
26,875,346
26,193,981
652,890
13,201,908
24,483,375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98878</xdr:rowOff>
    </xdr:from>
    <xdr:to>
      <xdr:col>24</xdr:col>
      <xdr:colOff>114300</xdr:colOff>
      <xdr:row>35</xdr:row>
      <xdr:rowOff>29028</xdr:rowOff>
    </xdr:to>
    <xdr:sp macro="" textlink="">
      <xdr:nvSpPr>
        <xdr:cNvPr id="71" name="楕円 70"/>
        <xdr:cNvSpPr/>
      </xdr:nvSpPr>
      <xdr:spPr>
        <a:xfrm>
          <a:off x="45847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121755</xdr:rowOff>
    </xdr:from>
    <xdr:ext cx="405111" cy="259045"/>
    <xdr:sp macro="" textlink="">
      <xdr:nvSpPr>
        <xdr:cNvPr id="72" name="【図書館】&#10;有形固定資産減価償却率該当値テキスト"/>
        <xdr:cNvSpPr txBox="1"/>
      </xdr:nvSpPr>
      <xdr:spPr>
        <a:xfrm>
          <a:off x="4673600" y="577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133169</xdr:rowOff>
    </xdr:from>
    <xdr:to>
      <xdr:col>20</xdr:col>
      <xdr:colOff>38100</xdr:colOff>
      <xdr:row>35</xdr:row>
      <xdr:rowOff>63319</xdr:rowOff>
    </xdr:to>
    <xdr:sp macro="" textlink="">
      <xdr:nvSpPr>
        <xdr:cNvPr id="73" name="楕円 72"/>
        <xdr:cNvSpPr/>
      </xdr:nvSpPr>
      <xdr:spPr>
        <a:xfrm>
          <a:off x="3746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149678</xdr:rowOff>
    </xdr:from>
    <xdr:to>
      <xdr:col>24</xdr:col>
      <xdr:colOff>63500</xdr:colOff>
      <xdr:row>35</xdr:row>
      <xdr:rowOff>12519</xdr:rowOff>
    </xdr:to>
    <xdr:cxnSp macro="">
      <xdr:nvCxnSpPr>
        <xdr:cNvPr id="74" name="直線コネクタ 73"/>
        <xdr:cNvCxnSpPr/>
      </xdr:nvCxnSpPr>
      <xdr:spPr>
        <a:xfrm flipV="1">
          <a:off x="3797300" y="597897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79846</xdr:rowOff>
    </xdr:from>
    <xdr:ext cx="405111" cy="259045"/>
    <xdr:sp macro="" textlink="">
      <xdr:nvSpPr>
        <xdr:cNvPr id="77" name="n_1mainValue【図書館】&#10;有形固定資産減価償却率"/>
        <xdr:cNvSpPr txBox="1"/>
      </xdr:nvSpPr>
      <xdr:spPr>
        <a:xfrm>
          <a:off x="35820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57150</xdr:rowOff>
    </xdr:from>
    <xdr:to>
      <xdr:col>55</xdr:col>
      <xdr:colOff>50800</xdr:colOff>
      <xdr:row>39</xdr:row>
      <xdr:rowOff>158750</xdr:rowOff>
    </xdr:to>
    <xdr:sp macro="" textlink="">
      <xdr:nvSpPr>
        <xdr:cNvPr id="115" name="楕円 114"/>
        <xdr:cNvSpPr/>
      </xdr:nvSpPr>
      <xdr:spPr>
        <a:xfrm>
          <a:off x="104267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35577</xdr:rowOff>
    </xdr:from>
    <xdr:ext cx="469744" cy="259045"/>
    <xdr:sp macro="" textlink="">
      <xdr:nvSpPr>
        <xdr:cNvPr id="116" name="【図書館】&#10;一人当たり面積該当値テキスト"/>
        <xdr:cNvSpPr txBox="1"/>
      </xdr:nvSpPr>
      <xdr:spPr>
        <a:xfrm>
          <a:off x="10515600"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69850</xdr:rowOff>
    </xdr:from>
    <xdr:to>
      <xdr:col>50</xdr:col>
      <xdr:colOff>165100</xdr:colOff>
      <xdr:row>40</xdr:row>
      <xdr:rowOff>0</xdr:rowOff>
    </xdr:to>
    <xdr:sp macro="" textlink="">
      <xdr:nvSpPr>
        <xdr:cNvPr id="117" name="楕円 116"/>
        <xdr:cNvSpPr/>
      </xdr:nvSpPr>
      <xdr:spPr>
        <a:xfrm>
          <a:off x="9588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107950</xdr:rowOff>
    </xdr:from>
    <xdr:to>
      <xdr:col>55</xdr:col>
      <xdr:colOff>0</xdr:colOff>
      <xdr:row>39</xdr:row>
      <xdr:rowOff>120650</xdr:rowOff>
    </xdr:to>
    <xdr:cxnSp macro="">
      <xdr:nvCxnSpPr>
        <xdr:cNvPr id="118" name="直線コネクタ 117"/>
        <xdr:cNvCxnSpPr/>
      </xdr:nvCxnSpPr>
      <xdr:spPr>
        <a:xfrm flipV="1">
          <a:off x="9639300" y="679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19"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162577</xdr:rowOff>
    </xdr:from>
    <xdr:ext cx="469744" cy="259045"/>
    <xdr:sp macro="" textlink="">
      <xdr:nvSpPr>
        <xdr:cNvPr id="121" name="n_1mainValue【図書館】&#10;一人当たり面積"/>
        <xdr:cNvSpPr txBox="1"/>
      </xdr:nvSpPr>
      <xdr:spPr>
        <a:xfrm>
          <a:off x="93917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1"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92075</xdr:rowOff>
    </xdr:from>
    <xdr:to>
      <xdr:col>24</xdr:col>
      <xdr:colOff>114300</xdr:colOff>
      <xdr:row>61</xdr:row>
      <xdr:rowOff>22225</xdr:rowOff>
    </xdr:to>
    <xdr:sp macro="" textlink="">
      <xdr:nvSpPr>
        <xdr:cNvPr id="160" name="楕円 159"/>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70502</xdr:rowOff>
    </xdr:from>
    <xdr:ext cx="405111" cy="259045"/>
    <xdr:sp macro="" textlink="">
      <xdr:nvSpPr>
        <xdr:cNvPr id="161" name="【体育館・プール】&#10;有形固定資産減価償却率該当値テキスト"/>
        <xdr:cNvSpPr txBox="1"/>
      </xdr:nvSpPr>
      <xdr:spPr>
        <a:xfrm>
          <a:off x="4673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114935</xdr:rowOff>
    </xdr:from>
    <xdr:to>
      <xdr:col>20</xdr:col>
      <xdr:colOff>38100</xdr:colOff>
      <xdr:row>61</xdr:row>
      <xdr:rowOff>45085</xdr:rowOff>
    </xdr:to>
    <xdr:sp macro="" textlink="">
      <xdr:nvSpPr>
        <xdr:cNvPr id="162" name="楕円 161"/>
        <xdr:cNvSpPr/>
      </xdr:nvSpPr>
      <xdr:spPr>
        <a:xfrm>
          <a:off x="3746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142875</xdr:rowOff>
    </xdr:from>
    <xdr:to>
      <xdr:col>24</xdr:col>
      <xdr:colOff>63500</xdr:colOff>
      <xdr:row>60</xdr:row>
      <xdr:rowOff>165735</xdr:rowOff>
    </xdr:to>
    <xdr:cxnSp macro="">
      <xdr:nvCxnSpPr>
        <xdr:cNvPr id="163" name="直線コネクタ 162"/>
        <xdr:cNvCxnSpPr/>
      </xdr:nvCxnSpPr>
      <xdr:spPr>
        <a:xfrm flipV="1">
          <a:off x="3797300" y="104298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64"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36212</xdr:rowOff>
    </xdr:from>
    <xdr:ext cx="405111" cy="259045"/>
    <xdr:sp macro="" textlink="">
      <xdr:nvSpPr>
        <xdr:cNvPr id="166" name="n_1mainValue【体育館・プール】&#10;有形固定資産減価償却率"/>
        <xdr:cNvSpPr txBox="1"/>
      </xdr:nvSpPr>
      <xdr:spPr>
        <a:xfrm>
          <a:off x="35820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84455</xdr:rowOff>
    </xdr:from>
    <xdr:to>
      <xdr:col>55</xdr:col>
      <xdr:colOff>50800</xdr:colOff>
      <xdr:row>62</xdr:row>
      <xdr:rowOff>14605</xdr:rowOff>
    </xdr:to>
    <xdr:sp macro="" textlink="">
      <xdr:nvSpPr>
        <xdr:cNvPr id="204" name="楕円 203"/>
        <xdr:cNvSpPr/>
      </xdr:nvSpPr>
      <xdr:spPr>
        <a:xfrm>
          <a:off x="10426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107332</xdr:rowOff>
    </xdr:from>
    <xdr:ext cx="469744" cy="259045"/>
    <xdr:sp macro="" textlink="">
      <xdr:nvSpPr>
        <xdr:cNvPr id="205" name="【体育館・プール】&#10;一人当たり面積該当値テキスト"/>
        <xdr:cNvSpPr txBox="1"/>
      </xdr:nvSpPr>
      <xdr:spPr>
        <a:xfrm>
          <a:off x="10515600"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92075</xdr:rowOff>
    </xdr:from>
    <xdr:to>
      <xdr:col>50</xdr:col>
      <xdr:colOff>165100</xdr:colOff>
      <xdr:row>62</xdr:row>
      <xdr:rowOff>22225</xdr:rowOff>
    </xdr:to>
    <xdr:sp macro="" textlink="">
      <xdr:nvSpPr>
        <xdr:cNvPr id="206" name="楕円 205"/>
        <xdr:cNvSpPr/>
      </xdr:nvSpPr>
      <xdr:spPr>
        <a:xfrm>
          <a:off x="9588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135255</xdr:rowOff>
    </xdr:from>
    <xdr:to>
      <xdr:col>55</xdr:col>
      <xdr:colOff>0</xdr:colOff>
      <xdr:row>61</xdr:row>
      <xdr:rowOff>142875</xdr:rowOff>
    </xdr:to>
    <xdr:cxnSp macro="">
      <xdr:nvCxnSpPr>
        <xdr:cNvPr id="207" name="直線コネクタ 206"/>
        <xdr:cNvCxnSpPr/>
      </xdr:nvCxnSpPr>
      <xdr:spPr>
        <a:xfrm flipV="1">
          <a:off x="9639300" y="105937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08"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38752</xdr:rowOff>
    </xdr:from>
    <xdr:ext cx="469744" cy="259045"/>
    <xdr:sp macro="" textlink="">
      <xdr:nvSpPr>
        <xdr:cNvPr id="210" name="n_1mainValue【体育館・プール】&#10;一人当たり面積"/>
        <xdr:cNvSpPr txBox="1"/>
      </xdr:nvSpPr>
      <xdr:spPr>
        <a:xfrm>
          <a:off x="9391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49" name="楕円 248"/>
        <xdr:cNvSpPr/>
      </xdr:nvSpPr>
      <xdr:spPr>
        <a:xfrm>
          <a:off x="45847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137813</xdr:rowOff>
    </xdr:from>
    <xdr:ext cx="405111" cy="259045"/>
    <xdr:sp macro="" textlink="">
      <xdr:nvSpPr>
        <xdr:cNvPr id="250" name="【福祉施設】&#10;有形固定資産減価償却率該当値テキスト"/>
        <xdr:cNvSpPr txBox="1"/>
      </xdr:nvSpPr>
      <xdr:spPr>
        <a:xfrm>
          <a:off x="4673600"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166370</xdr:rowOff>
    </xdr:from>
    <xdr:to>
      <xdr:col>20</xdr:col>
      <xdr:colOff>38100</xdr:colOff>
      <xdr:row>82</xdr:row>
      <xdr:rowOff>96520</xdr:rowOff>
    </xdr:to>
    <xdr:sp macro="" textlink="">
      <xdr:nvSpPr>
        <xdr:cNvPr id="251" name="楕円 250"/>
        <xdr:cNvSpPr/>
      </xdr:nvSpPr>
      <xdr:spPr>
        <a:xfrm>
          <a:off x="3746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165736</xdr:rowOff>
    </xdr:from>
    <xdr:to>
      <xdr:col>24</xdr:col>
      <xdr:colOff>63500</xdr:colOff>
      <xdr:row>82</xdr:row>
      <xdr:rowOff>45720</xdr:rowOff>
    </xdr:to>
    <xdr:cxnSp macro="">
      <xdr:nvCxnSpPr>
        <xdr:cNvPr id="252" name="直線コネクタ 251"/>
        <xdr:cNvCxnSpPr/>
      </xdr:nvCxnSpPr>
      <xdr:spPr>
        <a:xfrm flipV="1">
          <a:off x="3797300" y="1405318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53"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113047</xdr:rowOff>
    </xdr:from>
    <xdr:ext cx="405111" cy="259045"/>
    <xdr:sp macro="" textlink="">
      <xdr:nvSpPr>
        <xdr:cNvPr id="255" name="n_1mainValue【福祉施設】&#10;有形固定資産減価償却率"/>
        <xdr:cNvSpPr txBox="1"/>
      </xdr:nvSpPr>
      <xdr:spPr>
        <a:xfrm>
          <a:off x="3582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87885</xdr:rowOff>
    </xdr:from>
    <xdr:to>
      <xdr:col>55</xdr:col>
      <xdr:colOff>50800</xdr:colOff>
      <xdr:row>83</xdr:row>
      <xdr:rowOff>18035</xdr:rowOff>
    </xdr:to>
    <xdr:sp macro="" textlink="">
      <xdr:nvSpPr>
        <xdr:cNvPr id="291" name="楕円 290"/>
        <xdr:cNvSpPr/>
      </xdr:nvSpPr>
      <xdr:spPr>
        <a:xfrm>
          <a:off x="104267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110762</xdr:rowOff>
    </xdr:from>
    <xdr:ext cx="469744" cy="259045"/>
    <xdr:sp macro="" textlink="">
      <xdr:nvSpPr>
        <xdr:cNvPr id="292" name="【福祉施設】&#10;一人当たり面積該当値テキスト"/>
        <xdr:cNvSpPr txBox="1"/>
      </xdr:nvSpPr>
      <xdr:spPr>
        <a:xfrm>
          <a:off x="10515600" y="1399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97028</xdr:rowOff>
    </xdr:from>
    <xdr:to>
      <xdr:col>50</xdr:col>
      <xdr:colOff>165100</xdr:colOff>
      <xdr:row>83</xdr:row>
      <xdr:rowOff>27178</xdr:rowOff>
    </xdr:to>
    <xdr:sp macro="" textlink="">
      <xdr:nvSpPr>
        <xdr:cNvPr id="293" name="楕円 292"/>
        <xdr:cNvSpPr/>
      </xdr:nvSpPr>
      <xdr:spPr>
        <a:xfrm>
          <a:off x="9588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138685</xdr:rowOff>
    </xdr:from>
    <xdr:to>
      <xdr:col>55</xdr:col>
      <xdr:colOff>0</xdr:colOff>
      <xdr:row>82</xdr:row>
      <xdr:rowOff>147828</xdr:rowOff>
    </xdr:to>
    <xdr:cxnSp macro="">
      <xdr:nvCxnSpPr>
        <xdr:cNvPr id="294" name="直線コネクタ 293"/>
        <xdr:cNvCxnSpPr/>
      </xdr:nvCxnSpPr>
      <xdr:spPr>
        <a:xfrm flipV="1">
          <a:off x="9639300" y="141975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295"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43705</xdr:rowOff>
    </xdr:from>
    <xdr:ext cx="469744" cy="259045"/>
    <xdr:sp macro="" textlink="">
      <xdr:nvSpPr>
        <xdr:cNvPr id="297" name="n_1mainValue【福祉施設】&#10;一人当たり面積"/>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30299</xdr:rowOff>
    </xdr:from>
    <xdr:to>
      <xdr:col>24</xdr:col>
      <xdr:colOff>114300</xdr:colOff>
      <xdr:row>100</xdr:row>
      <xdr:rowOff>131899</xdr:rowOff>
    </xdr:to>
    <xdr:sp macro="" textlink="">
      <xdr:nvSpPr>
        <xdr:cNvPr id="337" name="楕円 336"/>
        <xdr:cNvSpPr/>
      </xdr:nvSpPr>
      <xdr:spPr>
        <a:xfrm>
          <a:off x="45847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53176</xdr:rowOff>
    </xdr:from>
    <xdr:ext cx="405111" cy="259045"/>
    <xdr:sp macro="" textlink="">
      <xdr:nvSpPr>
        <xdr:cNvPr id="338" name="【市民会館】&#10;有形固定資産減価償却率該当値テキスト"/>
        <xdr:cNvSpPr txBox="1"/>
      </xdr:nvSpPr>
      <xdr:spPr>
        <a:xfrm>
          <a:off x="4673600" y="1702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54792</xdr:rowOff>
    </xdr:from>
    <xdr:to>
      <xdr:col>20</xdr:col>
      <xdr:colOff>38100</xdr:colOff>
      <xdr:row>100</xdr:row>
      <xdr:rowOff>156392</xdr:rowOff>
    </xdr:to>
    <xdr:sp macro="" textlink="">
      <xdr:nvSpPr>
        <xdr:cNvPr id="339" name="楕円 338"/>
        <xdr:cNvSpPr/>
      </xdr:nvSpPr>
      <xdr:spPr>
        <a:xfrm>
          <a:off x="3746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81099</xdr:rowOff>
    </xdr:from>
    <xdr:to>
      <xdr:col>24</xdr:col>
      <xdr:colOff>63500</xdr:colOff>
      <xdr:row>100</xdr:row>
      <xdr:rowOff>105592</xdr:rowOff>
    </xdr:to>
    <xdr:cxnSp macro="">
      <xdr:nvCxnSpPr>
        <xdr:cNvPr id="340" name="直線コネクタ 339"/>
        <xdr:cNvCxnSpPr/>
      </xdr:nvCxnSpPr>
      <xdr:spPr>
        <a:xfrm flipV="1">
          <a:off x="3797300" y="1722609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4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1469</xdr:rowOff>
    </xdr:from>
    <xdr:ext cx="405111" cy="259045"/>
    <xdr:sp macro="" textlink="">
      <xdr:nvSpPr>
        <xdr:cNvPr id="343" name="n_1mainValue【市民会館】&#10;有形固定資産減価償却率"/>
        <xdr:cNvSpPr txBox="1"/>
      </xdr:nvSpPr>
      <xdr:spPr>
        <a:xfrm>
          <a:off x="3582044" y="1697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74"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146231</xdr:rowOff>
    </xdr:from>
    <xdr:to>
      <xdr:col>55</xdr:col>
      <xdr:colOff>50800</xdr:colOff>
      <xdr:row>107</xdr:row>
      <xdr:rowOff>76381</xdr:rowOff>
    </xdr:to>
    <xdr:sp macro="" textlink="">
      <xdr:nvSpPr>
        <xdr:cNvPr id="383" name="楕円 382"/>
        <xdr:cNvSpPr/>
      </xdr:nvSpPr>
      <xdr:spPr>
        <a:xfrm>
          <a:off x="10426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124658</xdr:rowOff>
    </xdr:from>
    <xdr:ext cx="469744" cy="259045"/>
    <xdr:sp macro="" textlink="">
      <xdr:nvSpPr>
        <xdr:cNvPr id="384" name="【市民会館】&#10;一人当たり面積該当値テキスト"/>
        <xdr:cNvSpPr txBox="1"/>
      </xdr:nvSpPr>
      <xdr:spPr>
        <a:xfrm>
          <a:off x="10515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152763</xdr:rowOff>
    </xdr:from>
    <xdr:to>
      <xdr:col>50</xdr:col>
      <xdr:colOff>165100</xdr:colOff>
      <xdr:row>107</xdr:row>
      <xdr:rowOff>82913</xdr:rowOff>
    </xdr:to>
    <xdr:sp macro="" textlink="">
      <xdr:nvSpPr>
        <xdr:cNvPr id="385" name="楕円 384"/>
        <xdr:cNvSpPr/>
      </xdr:nvSpPr>
      <xdr:spPr>
        <a:xfrm>
          <a:off x="9588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25581</xdr:rowOff>
    </xdr:from>
    <xdr:to>
      <xdr:col>55</xdr:col>
      <xdr:colOff>0</xdr:colOff>
      <xdr:row>107</xdr:row>
      <xdr:rowOff>32113</xdr:rowOff>
    </xdr:to>
    <xdr:cxnSp macro="">
      <xdr:nvCxnSpPr>
        <xdr:cNvPr id="386" name="直線コネクタ 385"/>
        <xdr:cNvCxnSpPr/>
      </xdr:nvCxnSpPr>
      <xdr:spPr>
        <a:xfrm flipV="1">
          <a:off x="9639300" y="183707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87"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74040</xdr:rowOff>
    </xdr:from>
    <xdr:ext cx="469744" cy="259045"/>
    <xdr:sp macro="" textlink="">
      <xdr:nvSpPr>
        <xdr:cNvPr id="389" name="n_1mainValue【市民会館】&#10;一人当たり面積"/>
        <xdr:cNvSpPr txBox="1"/>
      </xdr:nvSpPr>
      <xdr:spPr>
        <a:xfrm>
          <a:off x="9391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167458</xdr:rowOff>
    </xdr:from>
    <xdr:to>
      <xdr:col>85</xdr:col>
      <xdr:colOff>177800</xdr:colOff>
      <xdr:row>35</xdr:row>
      <xdr:rowOff>97608</xdr:rowOff>
    </xdr:to>
    <xdr:sp macro="" textlink="">
      <xdr:nvSpPr>
        <xdr:cNvPr id="429" name="楕円 428"/>
        <xdr:cNvSpPr/>
      </xdr:nvSpPr>
      <xdr:spPr>
        <a:xfrm>
          <a:off x="162687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18885</xdr:rowOff>
    </xdr:from>
    <xdr:ext cx="405111" cy="259045"/>
    <xdr:sp macro="" textlink="">
      <xdr:nvSpPr>
        <xdr:cNvPr id="430" name="【一般廃棄物処理施設】&#10;有形固定資産減価償却率該当値テキスト"/>
        <xdr:cNvSpPr txBox="1"/>
      </xdr:nvSpPr>
      <xdr:spPr>
        <a:xfrm>
          <a:off x="16357600" y="58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20501</xdr:rowOff>
    </xdr:from>
    <xdr:to>
      <xdr:col>81</xdr:col>
      <xdr:colOff>101600</xdr:colOff>
      <xdr:row>35</xdr:row>
      <xdr:rowOff>122101</xdr:rowOff>
    </xdr:to>
    <xdr:sp macro="" textlink="">
      <xdr:nvSpPr>
        <xdr:cNvPr id="431" name="楕円 430"/>
        <xdr:cNvSpPr/>
      </xdr:nvSpPr>
      <xdr:spPr>
        <a:xfrm>
          <a:off x="15430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46808</xdr:rowOff>
    </xdr:from>
    <xdr:to>
      <xdr:col>85</xdr:col>
      <xdr:colOff>127000</xdr:colOff>
      <xdr:row>35</xdr:row>
      <xdr:rowOff>71301</xdr:rowOff>
    </xdr:to>
    <xdr:cxnSp macro="">
      <xdr:nvCxnSpPr>
        <xdr:cNvPr id="432" name="直線コネクタ 431"/>
        <xdr:cNvCxnSpPr/>
      </xdr:nvCxnSpPr>
      <xdr:spPr>
        <a:xfrm flipV="1">
          <a:off x="15481300" y="604755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33"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138628</xdr:rowOff>
    </xdr:from>
    <xdr:ext cx="405111" cy="259045"/>
    <xdr:sp macro="" textlink="">
      <xdr:nvSpPr>
        <xdr:cNvPr id="435" name="n_1mainValue【一般廃棄物処理施設】&#10;有形固定資産減価償却率"/>
        <xdr:cNvSpPr txBox="1"/>
      </xdr:nvSpPr>
      <xdr:spPr>
        <a:xfrm>
          <a:off x="152660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62"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148168</xdr:rowOff>
    </xdr:from>
    <xdr:to>
      <xdr:col>116</xdr:col>
      <xdr:colOff>114300</xdr:colOff>
      <xdr:row>40</xdr:row>
      <xdr:rowOff>78318</xdr:rowOff>
    </xdr:to>
    <xdr:sp macro="" textlink="">
      <xdr:nvSpPr>
        <xdr:cNvPr id="471" name="楕円 470"/>
        <xdr:cNvSpPr/>
      </xdr:nvSpPr>
      <xdr:spPr>
        <a:xfrm>
          <a:off x="22110700" y="683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126595</xdr:rowOff>
    </xdr:from>
    <xdr:ext cx="534377" cy="259045"/>
    <xdr:sp macro="" textlink="">
      <xdr:nvSpPr>
        <xdr:cNvPr id="472" name="【一般廃棄物処理施設】&#10;一人当たり有形固定資産（償却資産）額該当値テキスト"/>
        <xdr:cNvSpPr txBox="1"/>
      </xdr:nvSpPr>
      <xdr:spPr>
        <a:xfrm>
          <a:off x="22199600" y="681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155281</xdr:rowOff>
    </xdr:from>
    <xdr:to>
      <xdr:col>112</xdr:col>
      <xdr:colOff>38100</xdr:colOff>
      <xdr:row>40</xdr:row>
      <xdr:rowOff>85431</xdr:rowOff>
    </xdr:to>
    <xdr:sp macro="" textlink="">
      <xdr:nvSpPr>
        <xdr:cNvPr id="473" name="楕円 472"/>
        <xdr:cNvSpPr/>
      </xdr:nvSpPr>
      <xdr:spPr>
        <a:xfrm>
          <a:off x="21272500" y="684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27518</xdr:rowOff>
    </xdr:from>
    <xdr:to>
      <xdr:col>116</xdr:col>
      <xdr:colOff>63500</xdr:colOff>
      <xdr:row>40</xdr:row>
      <xdr:rowOff>34631</xdr:rowOff>
    </xdr:to>
    <xdr:cxnSp macro="">
      <xdr:nvCxnSpPr>
        <xdr:cNvPr id="474" name="直線コネクタ 473"/>
        <xdr:cNvCxnSpPr/>
      </xdr:nvCxnSpPr>
      <xdr:spPr>
        <a:xfrm flipV="1">
          <a:off x="21323300" y="6885518"/>
          <a:ext cx="8382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75"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76558</xdr:rowOff>
    </xdr:from>
    <xdr:ext cx="534377" cy="259045"/>
    <xdr:sp macro="" textlink="">
      <xdr:nvSpPr>
        <xdr:cNvPr id="477" name="n_1mainValue【一般廃棄物処理施設】&#10;一人当たり有形固定資産（償却資産）額"/>
        <xdr:cNvSpPr txBox="1"/>
      </xdr:nvSpPr>
      <xdr:spPr>
        <a:xfrm>
          <a:off x="21043411" y="693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21046</xdr:rowOff>
    </xdr:from>
    <xdr:to>
      <xdr:col>85</xdr:col>
      <xdr:colOff>177800</xdr:colOff>
      <xdr:row>59</xdr:row>
      <xdr:rowOff>122646</xdr:rowOff>
    </xdr:to>
    <xdr:sp macro="" textlink="">
      <xdr:nvSpPr>
        <xdr:cNvPr id="517" name="楕円 516"/>
        <xdr:cNvSpPr/>
      </xdr:nvSpPr>
      <xdr:spPr>
        <a:xfrm>
          <a:off x="16268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43923</xdr:rowOff>
    </xdr:from>
    <xdr:ext cx="405111" cy="259045"/>
    <xdr:sp macro="" textlink="">
      <xdr:nvSpPr>
        <xdr:cNvPr id="518" name="【保健センター・保健所】&#10;有形固定資産減価償却率該当値テキスト"/>
        <xdr:cNvSpPr txBox="1"/>
      </xdr:nvSpPr>
      <xdr:spPr>
        <a:xfrm>
          <a:off x="16357600" y="998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519" name="楕円 518"/>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71846</xdr:rowOff>
    </xdr:from>
    <xdr:to>
      <xdr:col>85</xdr:col>
      <xdr:colOff>127000</xdr:colOff>
      <xdr:row>59</xdr:row>
      <xdr:rowOff>109401</xdr:rowOff>
    </xdr:to>
    <xdr:cxnSp macro="">
      <xdr:nvCxnSpPr>
        <xdr:cNvPr id="520" name="直線コネクタ 519"/>
        <xdr:cNvCxnSpPr/>
      </xdr:nvCxnSpPr>
      <xdr:spPr>
        <a:xfrm flipV="1">
          <a:off x="15481300" y="1018739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21"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523" name="n_1mainValue【保健センター・保健所】&#10;有形固定資産減価償却率"/>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52"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561" name="楕円 560"/>
        <xdr:cNvSpPr/>
      </xdr:nvSpPr>
      <xdr:spPr>
        <a:xfrm>
          <a:off x="221107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168927</xdr:rowOff>
    </xdr:from>
    <xdr:ext cx="469744" cy="259045"/>
    <xdr:sp macro="" textlink="">
      <xdr:nvSpPr>
        <xdr:cNvPr id="562" name="【保健センター・保健所】&#10;一人当たり面積該当値テキスト"/>
        <xdr:cNvSpPr txBox="1"/>
      </xdr:nvSpPr>
      <xdr:spPr>
        <a:xfrm>
          <a:off x="22199600"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31750</xdr:rowOff>
    </xdr:from>
    <xdr:to>
      <xdr:col>112</xdr:col>
      <xdr:colOff>38100</xdr:colOff>
      <xdr:row>61</xdr:row>
      <xdr:rowOff>133350</xdr:rowOff>
    </xdr:to>
    <xdr:sp macro="" textlink="">
      <xdr:nvSpPr>
        <xdr:cNvPr id="563" name="楕円 562"/>
        <xdr:cNvSpPr/>
      </xdr:nvSpPr>
      <xdr:spPr>
        <a:xfrm>
          <a:off x="21272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69850</xdr:rowOff>
    </xdr:from>
    <xdr:to>
      <xdr:col>116</xdr:col>
      <xdr:colOff>63500</xdr:colOff>
      <xdr:row>61</xdr:row>
      <xdr:rowOff>82550</xdr:rowOff>
    </xdr:to>
    <xdr:cxnSp macro="">
      <xdr:nvCxnSpPr>
        <xdr:cNvPr id="564" name="直線コネクタ 563"/>
        <xdr:cNvCxnSpPr/>
      </xdr:nvCxnSpPr>
      <xdr:spPr>
        <a:xfrm flipV="1">
          <a:off x="21323300" y="1052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565"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149877</xdr:rowOff>
    </xdr:from>
    <xdr:ext cx="469744" cy="259045"/>
    <xdr:sp macro="" textlink="">
      <xdr:nvSpPr>
        <xdr:cNvPr id="567" name="n_1main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153036</xdr:rowOff>
    </xdr:from>
    <xdr:to>
      <xdr:col>85</xdr:col>
      <xdr:colOff>177800</xdr:colOff>
      <xdr:row>81</xdr:row>
      <xdr:rowOff>83186</xdr:rowOff>
    </xdr:to>
    <xdr:sp macro="" textlink="">
      <xdr:nvSpPr>
        <xdr:cNvPr id="606" name="楕円 605"/>
        <xdr:cNvSpPr/>
      </xdr:nvSpPr>
      <xdr:spPr>
        <a:xfrm>
          <a:off x="162687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4463</xdr:rowOff>
    </xdr:from>
    <xdr:ext cx="405111" cy="259045"/>
    <xdr:sp macro="" textlink="">
      <xdr:nvSpPr>
        <xdr:cNvPr id="607" name="【消防施設】&#10;有形固定資産減価償却率該当値テキスト"/>
        <xdr:cNvSpPr txBox="1"/>
      </xdr:nvSpPr>
      <xdr:spPr>
        <a:xfrm>
          <a:off x="16357600"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99695</xdr:rowOff>
    </xdr:from>
    <xdr:to>
      <xdr:col>81</xdr:col>
      <xdr:colOff>101600</xdr:colOff>
      <xdr:row>82</xdr:row>
      <xdr:rowOff>29845</xdr:rowOff>
    </xdr:to>
    <xdr:sp macro="" textlink="">
      <xdr:nvSpPr>
        <xdr:cNvPr id="608" name="楕円 607"/>
        <xdr:cNvSpPr/>
      </xdr:nvSpPr>
      <xdr:spPr>
        <a:xfrm>
          <a:off x="15430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32386</xdr:rowOff>
    </xdr:from>
    <xdr:to>
      <xdr:col>85</xdr:col>
      <xdr:colOff>127000</xdr:colOff>
      <xdr:row>81</xdr:row>
      <xdr:rowOff>150495</xdr:rowOff>
    </xdr:to>
    <xdr:cxnSp macro="">
      <xdr:nvCxnSpPr>
        <xdr:cNvPr id="609" name="直線コネクタ 608"/>
        <xdr:cNvCxnSpPr/>
      </xdr:nvCxnSpPr>
      <xdr:spPr>
        <a:xfrm flipV="1">
          <a:off x="15481300" y="13919836"/>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10"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46372</xdr:rowOff>
    </xdr:from>
    <xdr:ext cx="405111" cy="259045"/>
    <xdr:sp macro="" textlink="">
      <xdr:nvSpPr>
        <xdr:cNvPr id="612" name="n_1mainValue【消防施設】&#10;有形固定資産減価償却率"/>
        <xdr:cNvSpPr txBox="1"/>
      </xdr:nvSpPr>
      <xdr:spPr>
        <a:xfrm>
          <a:off x="15266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9"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48" name="楕円 647"/>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649" name="【消防施設】&#10;一人当たり面積該当値テキスト"/>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650" name="楕円 649"/>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31242</xdr:rowOff>
    </xdr:to>
    <xdr:cxnSp macro="">
      <xdr:nvCxnSpPr>
        <xdr:cNvPr id="651" name="直線コネクタ 650"/>
        <xdr:cNvCxnSpPr/>
      </xdr:nvCxnSpPr>
      <xdr:spPr>
        <a:xfrm flipV="1">
          <a:off x="21323300" y="142570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52"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654" name="n_1mainValue【消防施設】&#10;一人当たり面積"/>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5806</xdr:rowOff>
    </xdr:from>
    <xdr:to>
      <xdr:col>85</xdr:col>
      <xdr:colOff>177800</xdr:colOff>
      <xdr:row>102</xdr:row>
      <xdr:rowOff>107406</xdr:rowOff>
    </xdr:to>
    <xdr:sp macro="" textlink="">
      <xdr:nvSpPr>
        <xdr:cNvPr id="694" name="楕円 693"/>
        <xdr:cNvSpPr/>
      </xdr:nvSpPr>
      <xdr:spPr>
        <a:xfrm>
          <a:off x="162687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28683</xdr:rowOff>
    </xdr:from>
    <xdr:ext cx="405111" cy="259045"/>
    <xdr:sp macro="" textlink="">
      <xdr:nvSpPr>
        <xdr:cNvPr id="695" name="【庁舎】&#10;有形固定資産減価償却率該当値テキスト"/>
        <xdr:cNvSpPr txBox="1"/>
      </xdr:nvSpPr>
      <xdr:spPr>
        <a:xfrm>
          <a:off x="16357600" y="173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131536</xdr:rowOff>
    </xdr:from>
    <xdr:to>
      <xdr:col>81</xdr:col>
      <xdr:colOff>101600</xdr:colOff>
      <xdr:row>102</xdr:row>
      <xdr:rowOff>61686</xdr:rowOff>
    </xdr:to>
    <xdr:sp macro="" textlink="">
      <xdr:nvSpPr>
        <xdr:cNvPr id="696" name="楕円 695"/>
        <xdr:cNvSpPr/>
      </xdr:nvSpPr>
      <xdr:spPr>
        <a:xfrm>
          <a:off x="15430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10886</xdr:rowOff>
    </xdr:from>
    <xdr:to>
      <xdr:col>85</xdr:col>
      <xdr:colOff>127000</xdr:colOff>
      <xdr:row>102</xdr:row>
      <xdr:rowOff>56606</xdr:rowOff>
    </xdr:to>
    <xdr:cxnSp macro="">
      <xdr:nvCxnSpPr>
        <xdr:cNvPr id="697" name="直線コネクタ 696"/>
        <xdr:cNvCxnSpPr/>
      </xdr:nvCxnSpPr>
      <xdr:spPr>
        <a:xfrm>
          <a:off x="15481300" y="174987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8"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78213</xdr:rowOff>
    </xdr:from>
    <xdr:ext cx="405111" cy="259045"/>
    <xdr:sp macro="" textlink="">
      <xdr:nvSpPr>
        <xdr:cNvPr id="700" name="n_1mainValue【庁舎】&#10;有形固定資産減価償却率"/>
        <xdr:cNvSpPr txBox="1"/>
      </xdr:nvSpPr>
      <xdr:spPr>
        <a:xfrm>
          <a:off x="152660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32"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76019</xdr:rowOff>
    </xdr:from>
    <xdr:to>
      <xdr:col>116</xdr:col>
      <xdr:colOff>114300</xdr:colOff>
      <xdr:row>108</xdr:row>
      <xdr:rowOff>6169</xdr:rowOff>
    </xdr:to>
    <xdr:sp macro="" textlink="">
      <xdr:nvSpPr>
        <xdr:cNvPr id="741" name="楕円 740"/>
        <xdr:cNvSpPr/>
      </xdr:nvSpPr>
      <xdr:spPr>
        <a:xfrm>
          <a:off x="22110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54446</xdr:rowOff>
    </xdr:from>
    <xdr:ext cx="469744" cy="259045"/>
    <xdr:sp macro="" textlink="">
      <xdr:nvSpPr>
        <xdr:cNvPr id="742" name="【庁舎】&#10;一人当たり面積該当値テキスト"/>
        <xdr:cNvSpPr txBox="1"/>
      </xdr:nvSpPr>
      <xdr:spPr>
        <a:xfrm>
          <a:off x="22199600"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743" name="楕円 742"/>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126819</xdr:rowOff>
    </xdr:from>
    <xdr:to>
      <xdr:col>116</xdr:col>
      <xdr:colOff>63500</xdr:colOff>
      <xdr:row>107</xdr:row>
      <xdr:rowOff>139881</xdr:rowOff>
    </xdr:to>
    <xdr:cxnSp macro="">
      <xdr:nvCxnSpPr>
        <xdr:cNvPr id="744" name="直線コネクタ 743"/>
        <xdr:cNvCxnSpPr/>
      </xdr:nvCxnSpPr>
      <xdr:spPr>
        <a:xfrm flipV="1">
          <a:off x="21323300" y="184719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5"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10358</xdr:rowOff>
    </xdr:from>
    <xdr:ext cx="469744" cy="259045"/>
    <xdr:sp macro="" textlink="">
      <xdr:nvSpPr>
        <xdr:cNvPr id="747" name="n_1mainValue【庁舎】&#10;一人当たり面積"/>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tx1"/>
              </a:solidFill>
              <a:latin typeface="ＭＳ Ｐゴシック" panose="020B0600070205080204" pitchFamily="50" charset="-128"/>
              <a:ea typeface="ＭＳ Ｐゴシック" panose="020B0600070205080204" pitchFamily="50" charset="-128"/>
            </a:rPr>
            <a:t>類似団体と比較して，有形固定資産減価償却率は，ほぼ全ての施設において，平均より高い数値となっている。</a:t>
          </a:r>
        </a:p>
        <a:p>
          <a:r>
            <a:rPr kumimoji="1" lang="ja-JP" altLang="en-US" sz="1300" b="0">
              <a:solidFill>
                <a:schemeClr val="tx1"/>
              </a:solidFill>
              <a:latin typeface="ＭＳ Ｐゴシック" panose="020B0600070205080204" pitchFamily="50" charset="-128"/>
              <a:ea typeface="ＭＳ Ｐゴシック" panose="020B0600070205080204" pitchFamily="50" charset="-128"/>
            </a:rPr>
            <a:t>これらの有形固定資産については，本来，計画的に整備（除却・集約・複合化など）の必要があるが，本市の財政事情により，維持補修での対応が中心であり，これが有形固定資産減価償却率を引き上げる要因となっている。</a:t>
          </a:r>
        </a:p>
        <a:p>
          <a:r>
            <a:rPr kumimoji="1" lang="ja-JP" altLang="en-US" sz="1300" b="0">
              <a:solidFill>
                <a:schemeClr val="tx1"/>
              </a:solidFill>
              <a:latin typeface="ＭＳ Ｐゴシック" panose="020B0600070205080204" pitchFamily="50" charset="-128"/>
              <a:ea typeface="ＭＳ Ｐゴシック" panose="020B0600070205080204" pitchFamily="50" charset="-128"/>
            </a:rPr>
            <a:t>どの施設についても，耐用年数を経過または近いうちに経過するため，公共施設等総合管理計画に基づき，早急な対策が必要である。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49,538
49,105
136.24
26,875,346
26,193,981
652,890
13,201,908
24,483,375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前年度に比較して</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0.01</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ポイント上昇しているが、類似団体平均より低い水準である。人口の減少や、市内に中心となる産業が少ないこと等により、財政基盤が弱いため類似団体平均を下回る傾向が続いている。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投資的経費を抑制する等、歳出の徹底的な見直しを行うとともに、税収の徴収率向上を図り、歳入確保に努める。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9" name="直線コネクタ 68"/>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5" name="直線コネクタ 74"/>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8" name="直線コネクタ 77"/>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6" name="楕円 95"/>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7" name="テキスト ボックス 96"/>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前年度に比べて</a:t>
          </a:r>
          <a:r>
            <a:rPr kumimoji="1" lang="en-US" altLang="ja-JP" sz="1400">
              <a:latin typeface="ＭＳ Ｐゴシック" panose="020B0600070205080204" pitchFamily="50" charset="-128"/>
              <a:ea typeface="ＭＳ Ｐゴシック" panose="020B0600070205080204" pitchFamily="50" charset="-128"/>
            </a:rPr>
            <a:t>0.9</a:t>
          </a:r>
          <a:r>
            <a:rPr kumimoji="1" lang="ja-JP" altLang="en-US" sz="1400">
              <a:latin typeface="ＭＳ Ｐゴシック" panose="020B0600070205080204" pitchFamily="50" charset="-128"/>
              <a:ea typeface="ＭＳ Ｐゴシック" panose="020B0600070205080204" pitchFamily="50" charset="-128"/>
            </a:rPr>
            <a:t>ポイント減少した。</a:t>
          </a:r>
        </a:p>
        <a:p>
          <a:r>
            <a:rPr kumimoji="1" lang="ja-JP" altLang="en-US" sz="1400">
              <a:latin typeface="ＭＳ Ｐゴシック" panose="020B0600070205080204" pitchFamily="50" charset="-128"/>
              <a:ea typeface="ＭＳ Ｐゴシック" panose="020B0600070205080204" pitchFamily="50" charset="-128"/>
            </a:rPr>
            <a:t>減少の最大の要因は，分母の経常一般財源の増で，市税が前年比で，１億４千５百万円の増（＋</a:t>
          </a:r>
          <a:r>
            <a:rPr kumimoji="1" lang="en-US" altLang="ja-JP" sz="1400">
              <a:latin typeface="ＭＳ Ｐゴシック" panose="020B0600070205080204" pitchFamily="50" charset="-128"/>
              <a:ea typeface="ＭＳ Ｐゴシック" panose="020B0600070205080204" pitchFamily="50" charset="-128"/>
            </a:rPr>
            <a:t>2.2</a:t>
          </a:r>
          <a:r>
            <a:rPr kumimoji="1" lang="ja-JP" altLang="en-US" sz="1400">
              <a:latin typeface="ＭＳ Ｐゴシック" panose="020B0600070205080204" pitchFamily="50" charset="-128"/>
              <a:ea typeface="ＭＳ Ｐゴシック" panose="020B0600070205080204" pitchFamily="50" charset="-128"/>
            </a:rPr>
            <a:t>％）となったことによる。また一方，分子の経常経費充当一般財源は，公債費や操出金の増等により，前年度より，３千百万円の増（＋</a:t>
          </a:r>
          <a:r>
            <a:rPr kumimoji="1" lang="en-US" altLang="ja-JP" sz="1400">
              <a:latin typeface="ＭＳ Ｐゴシック" panose="020B0600070205080204" pitchFamily="50" charset="-128"/>
              <a:ea typeface="ＭＳ Ｐゴシック" panose="020B0600070205080204" pitchFamily="50" charset="-128"/>
            </a:rPr>
            <a:t>0.2</a:t>
          </a:r>
          <a:r>
            <a:rPr kumimoji="1" lang="ja-JP" altLang="en-US" sz="14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63</xdr:row>
      <xdr:rowOff>8128</xdr:rowOff>
    </xdr:to>
    <xdr:cxnSp macro="">
      <xdr:nvCxnSpPr>
        <xdr:cNvPr id="130" name="直線コネクタ 129"/>
        <xdr:cNvCxnSpPr/>
      </xdr:nvCxnSpPr>
      <xdr:spPr>
        <a:xfrm flipV="1">
          <a:off x="4114800" y="1076604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63</xdr:row>
      <xdr:rowOff>8128</xdr:rowOff>
    </xdr:to>
    <xdr:cxnSp macro="">
      <xdr:nvCxnSpPr>
        <xdr:cNvPr id="133" name="直線コネクタ 132"/>
        <xdr:cNvCxnSpPr/>
      </xdr:nvCxnSpPr>
      <xdr:spPr>
        <a:xfrm>
          <a:off x="3225800" y="1058748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129032</xdr:rowOff>
    </xdr:from>
    <xdr:to>
      <xdr:col>15</xdr:col>
      <xdr:colOff>82550</xdr:colOff>
      <xdr:row>61</xdr:row>
      <xdr:rowOff>148336</xdr:rowOff>
    </xdr:to>
    <xdr:cxnSp macro="">
      <xdr:nvCxnSpPr>
        <xdr:cNvPr id="136" name="直線コネクタ 135"/>
        <xdr:cNvCxnSpPr/>
      </xdr:nvCxnSpPr>
      <xdr:spPr>
        <a:xfrm flipV="1">
          <a:off x="2336800" y="105874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61</xdr:row>
      <xdr:rowOff>148336</xdr:rowOff>
    </xdr:to>
    <xdr:cxnSp macro="">
      <xdr:nvCxnSpPr>
        <xdr:cNvPr id="139" name="直線コネクタ 138"/>
        <xdr:cNvCxnSpPr/>
      </xdr:nvCxnSpPr>
      <xdr:spPr>
        <a:xfrm>
          <a:off x="1447800" y="105971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49" name="楕円 148"/>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57421</xdr:rowOff>
    </xdr:from>
    <xdr:ext cx="762000" cy="259045"/>
    <xdr:sp macro="" textlink="">
      <xdr:nvSpPr>
        <xdr:cNvPr id="150" name="財政構造の弾力性該当値テキスト"/>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1" name="楕円 150"/>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52" name="テキスト ボックス 151"/>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78232</xdr:rowOff>
    </xdr:from>
    <xdr:to>
      <xdr:col>15</xdr:col>
      <xdr:colOff>133350</xdr:colOff>
      <xdr:row>62</xdr:row>
      <xdr:rowOff>8382</xdr:rowOff>
    </xdr:to>
    <xdr:sp macro="" textlink="">
      <xdr:nvSpPr>
        <xdr:cNvPr id="153" name="楕円 152"/>
        <xdr:cNvSpPr/>
      </xdr:nvSpPr>
      <xdr:spPr>
        <a:xfrm>
          <a:off x="3175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164609</xdr:rowOff>
    </xdr:from>
    <xdr:ext cx="762000" cy="259045"/>
    <xdr:sp macro="" textlink="">
      <xdr:nvSpPr>
        <xdr:cNvPr id="154" name="テキスト ボックス 153"/>
        <xdr:cNvSpPr txBox="1"/>
      </xdr:nvSpPr>
      <xdr:spPr>
        <a:xfrm>
          <a:off x="2844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5" name="楕円 154"/>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12463</xdr:rowOff>
    </xdr:from>
    <xdr:ext cx="762000" cy="259045"/>
    <xdr:sp macro="" textlink="">
      <xdr:nvSpPr>
        <xdr:cNvPr id="156" name="テキスト ボックス 155"/>
        <xdr:cNvSpPr txBox="1"/>
      </xdr:nvSpPr>
      <xdr:spPr>
        <a:xfrm>
          <a:off x="1955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57" name="楕円 156"/>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58" name="テキスト ボックス 157"/>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前年度に比較して、</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3,337</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円増加している。人件費については，</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前年と比較して</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236,446</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6.9</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も減少しているため</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１人当たりでは増加となっている。</a:t>
          </a:r>
          <a:endParaRPr kumimoji="0"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人口動向を注視しながら、適正な職員数の配置と内部事務の効率化に努めていく必要がある。</a:t>
          </a:r>
          <a:endParaRPr kumimoji="0"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30021</xdr:rowOff>
    </xdr:from>
    <xdr:to>
      <xdr:col>23</xdr:col>
      <xdr:colOff>133350</xdr:colOff>
      <xdr:row>81</xdr:row>
      <xdr:rowOff>43442</xdr:rowOff>
    </xdr:to>
    <xdr:cxnSp macro="">
      <xdr:nvCxnSpPr>
        <xdr:cNvPr id="193" name="直線コネクタ 192"/>
        <xdr:cNvCxnSpPr/>
      </xdr:nvCxnSpPr>
      <xdr:spPr>
        <a:xfrm>
          <a:off x="4114800" y="13917471"/>
          <a:ext cx="8382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13401</xdr:rowOff>
    </xdr:from>
    <xdr:to>
      <xdr:col>19</xdr:col>
      <xdr:colOff>133350</xdr:colOff>
      <xdr:row>81</xdr:row>
      <xdr:rowOff>30021</xdr:rowOff>
    </xdr:to>
    <xdr:cxnSp macro="">
      <xdr:nvCxnSpPr>
        <xdr:cNvPr id="196" name="直線コネクタ 195"/>
        <xdr:cNvCxnSpPr/>
      </xdr:nvCxnSpPr>
      <xdr:spPr>
        <a:xfrm>
          <a:off x="3225800" y="13900851"/>
          <a:ext cx="889000" cy="1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162984</xdr:rowOff>
    </xdr:from>
    <xdr:to>
      <xdr:col>15</xdr:col>
      <xdr:colOff>82550</xdr:colOff>
      <xdr:row>81</xdr:row>
      <xdr:rowOff>13401</xdr:rowOff>
    </xdr:to>
    <xdr:cxnSp macro="">
      <xdr:nvCxnSpPr>
        <xdr:cNvPr id="199" name="直線コネクタ 198"/>
        <xdr:cNvCxnSpPr/>
      </xdr:nvCxnSpPr>
      <xdr:spPr>
        <a:xfrm>
          <a:off x="2336800" y="13878984"/>
          <a:ext cx="889000" cy="2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146986</xdr:rowOff>
    </xdr:from>
    <xdr:to>
      <xdr:col>11</xdr:col>
      <xdr:colOff>31750</xdr:colOff>
      <xdr:row>80</xdr:row>
      <xdr:rowOff>162984</xdr:rowOff>
    </xdr:to>
    <xdr:cxnSp macro="">
      <xdr:nvCxnSpPr>
        <xdr:cNvPr id="202" name="直線コネクタ 201"/>
        <xdr:cNvCxnSpPr/>
      </xdr:nvCxnSpPr>
      <xdr:spPr>
        <a:xfrm>
          <a:off x="1447800" y="13862986"/>
          <a:ext cx="889000" cy="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164092</xdr:rowOff>
    </xdr:from>
    <xdr:to>
      <xdr:col>23</xdr:col>
      <xdr:colOff>184150</xdr:colOff>
      <xdr:row>81</xdr:row>
      <xdr:rowOff>94242</xdr:rowOff>
    </xdr:to>
    <xdr:sp macro="" textlink="">
      <xdr:nvSpPr>
        <xdr:cNvPr id="212" name="楕円 211"/>
        <xdr:cNvSpPr/>
      </xdr:nvSpPr>
      <xdr:spPr>
        <a:xfrm>
          <a:off x="4902200" y="138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136169</xdr:rowOff>
    </xdr:from>
    <xdr:ext cx="762000" cy="259045"/>
    <xdr:sp macro="" textlink="">
      <xdr:nvSpPr>
        <xdr:cNvPr id="213" name="人件費・物件費等の状況該当値テキスト"/>
        <xdr:cNvSpPr txBox="1"/>
      </xdr:nvSpPr>
      <xdr:spPr>
        <a:xfrm>
          <a:off x="5041900" y="1385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150671</xdr:rowOff>
    </xdr:from>
    <xdr:to>
      <xdr:col>19</xdr:col>
      <xdr:colOff>184150</xdr:colOff>
      <xdr:row>81</xdr:row>
      <xdr:rowOff>80821</xdr:rowOff>
    </xdr:to>
    <xdr:sp macro="" textlink="">
      <xdr:nvSpPr>
        <xdr:cNvPr id="214" name="楕円 213"/>
        <xdr:cNvSpPr/>
      </xdr:nvSpPr>
      <xdr:spPr>
        <a:xfrm>
          <a:off x="4064000" y="138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65598</xdr:rowOff>
    </xdr:from>
    <xdr:ext cx="736600" cy="259045"/>
    <xdr:sp macro="" textlink="">
      <xdr:nvSpPr>
        <xdr:cNvPr id="215" name="テキスト ボックス 214"/>
        <xdr:cNvSpPr txBox="1"/>
      </xdr:nvSpPr>
      <xdr:spPr>
        <a:xfrm>
          <a:off x="3733800" y="13953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134051</xdr:rowOff>
    </xdr:from>
    <xdr:to>
      <xdr:col>15</xdr:col>
      <xdr:colOff>133350</xdr:colOff>
      <xdr:row>81</xdr:row>
      <xdr:rowOff>64201</xdr:rowOff>
    </xdr:to>
    <xdr:sp macro="" textlink="">
      <xdr:nvSpPr>
        <xdr:cNvPr id="216" name="楕円 215"/>
        <xdr:cNvSpPr/>
      </xdr:nvSpPr>
      <xdr:spPr>
        <a:xfrm>
          <a:off x="3175000" y="138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48978</xdr:rowOff>
    </xdr:from>
    <xdr:ext cx="762000" cy="259045"/>
    <xdr:sp macro="" textlink="">
      <xdr:nvSpPr>
        <xdr:cNvPr id="217" name="テキスト ボックス 216"/>
        <xdr:cNvSpPr txBox="1"/>
      </xdr:nvSpPr>
      <xdr:spPr>
        <a:xfrm>
          <a:off x="2844800" y="1393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112184</xdr:rowOff>
    </xdr:from>
    <xdr:to>
      <xdr:col>11</xdr:col>
      <xdr:colOff>82550</xdr:colOff>
      <xdr:row>81</xdr:row>
      <xdr:rowOff>42334</xdr:rowOff>
    </xdr:to>
    <xdr:sp macro="" textlink="">
      <xdr:nvSpPr>
        <xdr:cNvPr id="218" name="楕円 217"/>
        <xdr:cNvSpPr/>
      </xdr:nvSpPr>
      <xdr:spPr>
        <a:xfrm>
          <a:off x="2286000" y="1382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52511</xdr:rowOff>
    </xdr:from>
    <xdr:ext cx="762000" cy="259045"/>
    <xdr:sp macro="" textlink="">
      <xdr:nvSpPr>
        <xdr:cNvPr id="219" name="テキスト ボックス 218"/>
        <xdr:cNvSpPr txBox="1"/>
      </xdr:nvSpPr>
      <xdr:spPr>
        <a:xfrm>
          <a:off x="1955800" y="1359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96186</xdr:rowOff>
    </xdr:from>
    <xdr:to>
      <xdr:col>7</xdr:col>
      <xdr:colOff>31750</xdr:colOff>
      <xdr:row>81</xdr:row>
      <xdr:rowOff>26336</xdr:rowOff>
    </xdr:to>
    <xdr:sp macro="" textlink="">
      <xdr:nvSpPr>
        <xdr:cNvPr id="220" name="楕円 219"/>
        <xdr:cNvSpPr/>
      </xdr:nvSpPr>
      <xdr:spPr>
        <a:xfrm>
          <a:off x="1397000" y="138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36513</xdr:rowOff>
    </xdr:from>
    <xdr:ext cx="762000" cy="259045"/>
    <xdr:sp macro="" textlink="">
      <xdr:nvSpPr>
        <xdr:cNvPr id="221" name="テキスト ボックス 220"/>
        <xdr:cNvSpPr txBox="1"/>
      </xdr:nvSpPr>
      <xdr:spPr>
        <a:xfrm>
          <a:off x="1066800" y="135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給料表の独自見直しを実施するなど，適正化に努めている。平成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を超え，類似団体平均よりも上回っている。今後も給料表見直しを行うなど，給与の適正化に努める。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当該資料作成時点（平成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月末）において，平成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年調査結果が未公表のため，前年度の数値を引用している。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55" name="直線コネクタ 254"/>
        <xdr:cNvCxnSpPr/>
      </xdr:nvCxnSpPr>
      <xdr:spPr>
        <a:xfrm>
          <a:off x="16179800" y="15047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20109</xdr:rowOff>
    </xdr:to>
    <xdr:cxnSp macro="">
      <xdr:nvCxnSpPr>
        <xdr:cNvPr id="258" name="直線コネクタ 257"/>
        <xdr:cNvCxnSpPr/>
      </xdr:nvCxnSpPr>
      <xdr:spPr>
        <a:xfrm flipV="1">
          <a:off x="15290800" y="150473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20109</xdr:rowOff>
    </xdr:from>
    <xdr:to>
      <xdr:col>72</xdr:col>
      <xdr:colOff>203200</xdr:colOff>
      <xdr:row>88</xdr:row>
      <xdr:rowOff>120650</xdr:rowOff>
    </xdr:to>
    <xdr:cxnSp macro="">
      <xdr:nvCxnSpPr>
        <xdr:cNvPr id="261" name="直線コネクタ 260"/>
        <xdr:cNvCxnSpPr/>
      </xdr:nvCxnSpPr>
      <xdr:spPr>
        <a:xfrm flipV="1">
          <a:off x="14401800" y="151077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120650</xdr:rowOff>
    </xdr:to>
    <xdr:cxnSp macro="">
      <xdr:nvCxnSpPr>
        <xdr:cNvPr id="264" name="直線コネクタ 263"/>
        <xdr:cNvCxnSpPr/>
      </xdr:nvCxnSpPr>
      <xdr:spPr>
        <a:xfrm>
          <a:off x="13512800" y="1514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4" name="楕円 273"/>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5"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macro="" textlink="">
      <xdr:nvSpPr>
        <xdr:cNvPr id="278" name="楕円 277"/>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macro="" textlink="">
      <xdr:nvSpPr>
        <xdr:cNvPr id="279" name="テキスト ボックス 278"/>
        <xdr:cNvSpPr txBox="1"/>
      </xdr:nvSpPr>
      <xdr:spPr>
        <a:xfrm>
          <a:off x="14909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2" name="楕円 281"/>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3" name="テキスト ボックス 282"/>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ポイント増加している。要因として，職員数については，市独自の定員適正化計画に基づく，定員管理により，減少させているが，それ以上に分母となる人口の減少幅が大きかった事が挙げられる。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来年度に同計画の見直しを行い，引き続き，適正な定員管理を行うと共に，職員の能力向上のための研修や事務事業の効率化などにより，行政サービスの維持・質の向上を図る。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38418</xdr:rowOff>
    </xdr:to>
    <xdr:cxnSp macro="">
      <xdr:nvCxnSpPr>
        <xdr:cNvPr id="318" name="直線コネクタ 317"/>
        <xdr:cNvCxnSpPr/>
      </xdr:nvCxnSpPr>
      <xdr:spPr>
        <a:xfrm>
          <a:off x="16179800" y="106441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165629</xdr:rowOff>
    </xdr:from>
    <xdr:to>
      <xdr:col>77</xdr:col>
      <xdr:colOff>44450</xdr:colOff>
      <xdr:row>62</xdr:row>
      <xdr:rowOff>14288</xdr:rowOff>
    </xdr:to>
    <xdr:cxnSp macro="">
      <xdr:nvCxnSpPr>
        <xdr:cNvPr id="321" name="直線コネクタ 320"/>
        <xdr:cNvCxnSpPr/>
      </xdr:nvCxnSpPr>
      <xdr:spPr>
        <a:xfrm>
          <a:off x="15290800" y="106240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145521</xdr:rowOff>
    </xdr:from>
    <xdr:to>
      <xdr:col>72</xdr:col>
      <xdr:colOff>203200</xdr:colOff>
      <xdr:row>61</xdr:row>
      <xdr:rowOff>165629</xdr:rowOff>
    </xdr:to>
    <xdr:cxnSp macro="">
      <xdr:nvCxnSpPr>
        <xdr:cNvPr id="324" name="直線コネクタ 323"/>
        <xdr:cNvCxnSpPr/>
      </xdr:nvCxnSpPr>
      <xdr:spPr>
        <a:xfrm>
          <a:off x="14401800" y="106039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117369</xdr:rowOff>
    </xdr:from>
    <xdr:to>
      <xdr:col>68</xdr:col>
      <xdr:colOff>152400</xdr:colOff>
      <xdr:row>61</xdr:row>
      <xdr:rowOff>145521</xdr:rowOff>
    </xdr:to>
    <xdr:cxnSp macro="">
      <xdr:nvCxnSpPr>
        <xdr:cNvPr id="327" name="直線コネクタ 326"/>
        <xdr:cNvCxnSpPr/>
      </xdr:nvCxnSpPr>
      <xdr:spPr>
        <a:xfrm>
          <a:off x="13512800" y="1057581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159068</xdr:rowOff>
    </xdr:from>
    <xdr:to>
      <xdr:col>81</xdr:col>
      <xdr:colOff>95250</xdr:colOff>
      <xdr:row>62</xdr:row>
      <xdr:rowOff>89218</xdr:rowOff>
    </xdr:to>
    <xdr:sp macro="" textlink="">
      <xdr:nvSpPr>
        <xdr:cNvPr id="337" name="楕円 336"/>
        <xdr:cNvSpPr/>
      </xdr:nvSpPr>
      <xdr:spPr>
        <a:xfrm>
          <a:off x="169672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131145</xdr:rowOff>
    </xdr:from>
    <xdr:ext cx="762000" cy="259045"/>
    <xdr:sp macro="" textlink="">
      <xdr:nvSpPr>
        <xdr:cNvPr id="338" name="定員管理の状況該当値テキスト"/>
        <xdr:cNvSpPr txBox="1"/>
      </xdr:nvSpPr>
      <xdr:spPr>
        <a:xfrm>
          <a:off x="17106900" y="1058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134938</xdr:rowOff>
    </xdr:from>
    <xdr:to>
      <xdr:col>77</xdr:col>
      <xdr:colOff>95250</xdr:colOff>
      <xdr:row>62</xdr:row>
      <xdr:rowOff>65088</xdr:rowOff>
    </xdr:to>
    <xdr:sp macro="" textlink="">
      <xdr:nvSpPr>
        <xdr:cNvPr id="339" name="楕円 338"/>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40" name="テキスト ボックス 339"/>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114829</xdr:rowOff>
    </xdr:from>
    <xdr:to>
      <xdr:col>73</xdr:col>
      <xdr:colOff>44450</xdr:colOff>
      <xdr:row>62</xdr:row>
      <xdr:rowOff>44979</xdr:rowOff>
    </xdr:to>
    <xdr:sp macro="" textlink="">
      <xdr:nvSpPr>
        <xdr:cNvPr id="341" name="楕円 340"/>
        <xdr:cNvSpPr/>
      </xdr:nvSpPr>
      <xdr:spPr>
        <a:xfrm>
          <a:off x="15240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29756</xdr:rowOff>
    </xdr:from>
    <xdr:ext cx="762000" cy="259045"/>
    <xdr:sp macro="" textlink="">
      <xdr:nvSpPr>
        <xdr:cNvPr id="342" name="テキスト ボックス 341"/>
        <xdr:cNvSpPr txBox="1"/>
      </xdr:nvSpPr>
      <xdr:spPr>
        <a:xfrm>
          <a:off x="14909800" y="1065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94721</xdr:rowOff>
    </xdr:from>
    <xdr:to>
      <xdr:col>68</xdr:col>
      <xdr:colOff>203200</xdr:colOff>
      <xdr:row>62</xdr:row>
      <xdr:rowOff>24871</xdr:rowOff>
    </xdr:to>
    <xdr:sp macro="" textlink="">
      <xdr:nvSpPr>
        <xdr:cNvPr id="343" name="楕円 342"/>
        <xdr:cNvSpPr/>
      </xdr:nvSpPr>
      <xdr:spPr>
        <a:xfrm>
          <a:off x="14351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35048</xdr:rowOff>
    </xdr:from>
    <xdr:ext cx="762000" cy="259045"/>
    <xdr:sp macro="" textlink="">
      <xdr:nvSpPr>
        <xdr:cNvPr id="344" name="テキスト ボックス 343"/>
        <xdr:cNvSpPr txBox="1"/>
      </xdr:nvSpPr>
      <xdr:spPr>
        <a:xfrm>
          <a:off x="14020800" y="1032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66569</xdr:rowOff>
    </xdr:from>
    <xdr:to>
      <xdr:col>64</xdr:col>
      <xdr:colOff>152400</xdr:colOff>
      <xdr:row>61</xdr:row>
      <xdr:rowOff>168169</xdr:rowOff>
    </xdr:to>
    <xdr:sp macro="" textlink="">
      <xdr:nvSpPr>
        <xdr:cNvPr id="345" name="楕円 344"/>
        <xdr:cNvSpPr/>
      </xdr:nvSpPr>
      <xdr:spPr>
        <a:xfrm>
          <a:off x="134620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6896</xdr:rowOff>
    </xdr:from>
    <xdr:ext cx="762000" cy="259045"/>
    <xdr:sp macro="" textlink="">
      <xdr:nvSpPr>
        <xdr:cNvPr id="346" name="テキスト ボックス 345"/>
        <xdr:cNvSpPr txBox="1"/>
      </xdr:nvSpPr>
      <xdr:spPr>
        <a:xfrm>
          <a:off x="13131800" y="1029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前年度に比較して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a:latin typeface="ＭＳ Ｐゴシック" panose="020B0600070205080204" pitchFamily="50" charset="-128"/>
            <a:ea typeface="ＭＳ Ｐゴシック" panose="020B0600070205080204" pitchFamily="50" charset="-128"/>
          </a:endParaRPr>
        </a:p>
        <a:p>
          <a:pPr marL="0" marR="0" algn="just">
            <a:spcBef>
              <a:spcPts val="0"/>
            </a:spcBef>
            <a:spcAft>
              <a:spcPts val="0"/>
            </a:spcAft>
          </a:pPr>
          <a:r>
            <a:rPr kumimoji="1" lang="ja-JP" altLang="en-US" sz="1200">
              <a:latin typeface="ＭＳ Ｐゴシック" panose="020B0600070205080204" pitchFamily="50" charset="-128"/>
              <a:ea typeface="ＭＳ Ｐゴシック" panose="020B0600070205080204" pitchFamily="50" charset="-128"/>
            </a:rPr>
            <a:t>実質公債費比率については，</a:t>
          </a:r>
          <a:r>
            <a:rPr lang="ja-JP" altLang="en-US" sz="1200">
              <a:effectLst/>
              <a:latin typeface="ＭＳ Ｐゴシック" panose="020B0600070205080204" pitchFamily="50" charset="-128"/>
              <a:ea typeface="ＭＳ Ｐゴシック" panose="020B0600070205080204" pitchFamily="50" charset="-128"/>
            </a:rPr>
            <a:t>単年度の比率の動きを見てみると，分子分母となる項目ともに悪化している。 </a:t>
          </a:r>
          <a:endParaRPr lang="en-US" altLang="ja-JP" sz="1200">
            <a:effectLst/>
            <a:latin typeface="ＭＳ Ｐゴシック" panose="020B0600070205080204" pitchFamily="50" charset="-128"/>
            <a:ea typeface="ＭＳ Ｐゴシック" panose="020B0600070205080204" pitchFamily="50" charset="-128"/>
          </a:endParaRPr>
        </a:p>
        <a:p>
          <a:pPr marL="0" marR="0" algn="just">
            <a:spcBef>
              <a:spcPts val="0"/>
            </a:spcBef>
            <a:spcAft>
              <a:spcPts val="0"/>
            </a:spcAft>
          </a:pPr>
          <a:r>
            <a:rPr lang="ja-JP" altLang="en-US" sz="1200">
              <a:effectLst/>
              <a:latin typeface="ＭＳ Ｐゴシック" panose="020B0600070205080204" pitchFamily="50" charset="-128"/>
              <a:ea typeface="ＭＳ Ｐゴシック" panose="020B0600070205080204" pitchFamily="50" charset="-128"/>
            </a:rPr>
            <a:t>分子については，控除される特定財源及び基準財政需要額算入額は前年並みですが，元利償還金の額等が増加が大きくなっている。分母についても，標準財政規模が小さくなっており増加要因である。今後も上昇傾向となることが見込まれているが，上昇率が大きくならないように引き続き債務の縮減等の健全化の取組を継続していく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9797</xdr:rowOff>
    </xdr:from>
    <xdr:to>
      <xdr:col>81</xdr:col>
      <xdr:colOff>44450</xdr:colOff>
      <xdr:row>40</xdr:row>
      <xdr:rowOff>23585</xdr:rowOff>
    </xdr:to>
    <xdr:cxnSp macro="">
      <xdr:nvCxnSpPr>
        <xdr:cNvPr id="381" name="直線コネクタ 380"/>
        <xdr:cNvCxnSpPr/>
      </xdr:nvCxnSpPr>
      <xdr:spPr>
        <a:xfrm>
          <a:off x="16179800" y="686779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9797</xdr:rowOff>
    </xdr:from>
    <xdr:to>
      <xdr:col>77</xdr:col>
      <xdr:colOff>44450</xdr:colOff>
      <xdr:row>40</xdr:row>
      <xdr:rowOff>58057</xdr:rowOff>
    </xdr:to>
    <xdr:cxnSp macro="">
      <xdr:nvCxnSpPr>
        <xdr:cNvPr id="384" name="直線コネクタ 383"/>
        <xdr:cNvCxnSpPr/>
      </xdr:nvCxnSpPr>
      <xdr:spPr>
        <a:xfrm flipV="1">
          <a:off x="15290800" y="68677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41</xdr:row>
      <xdr:rowOff>10704</xdr:rowOff>
    </xdr:to>
    <xdr:cxnSp macro="">
      <xdr:nvCxnSpPr>
        <xdr:cNvPr id="387" name="直線コネクタ 386"/>
        <xdr:cNvCxnSpPr/>
      </xdr:nvCxnSpPr>
      <xdr:spPr>
        <a:xfrm flipV="1">
          <a:off x="14401800" y="691605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10704</xdr:rowOff>
    </xdr:from>
    <xdr:to>
      <xdr:col>68</xdr:col>
      <xdr:colOff>152400</xdr:colOff>
      <xdr:row>41</xdr:row>
      <xdr:rowOff>127907</xdr:rowOff>
    </xdr:to>
    <xdr:cxnSp macro="">
      <xdr:nvCxnSpPr>
        <xdr:cNvPr id="390" name="直線コネクタ 389"/>
        <xdr:cNvCxnSpPr/>
      </xdr:nvCxnSpPr>
      <xdr:spPr>
        <a:xfrm flipV="1">
          <a:off x="13512800" y="7040154"/>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0" name="楕円 399"/>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1"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130447</xdr:rowOff>
    </xdr:from>
    <xdr:to>
      <xdr:col>77</xdr:col>
      <xdr:colOff>95250</xdr:colOff>
      <xdr:row>40</xdr:row>
      <xdr:rowOff>60597</xdr:rowOff>
    </xdr:to>
    <xdr:sp macro="" textlink="">
      <xdr:nvSpPr>
        <xdr:cNvPr id="402" name="楕円 401"/>
        <xdr:cNvSpPr/>
      </xdr:nvSpPr>
      <xdr:spPr>
        <a:xfrm>
          <a:off x="16129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70774</xdr:rowOff>
    </xdr:from>
    <xdr:ext cx="736600" cy="259045"/>
    <xdr:sp macro="" textlink="">
      <xdr:nvSpPr>
        <xdr:cNvPr id="403" name="テキスト ボックス 402"/>
        <xdr:cNvSpPr txBox="1"/>
      </xdr:nvSpPr>
      <xdr:spPr>
        <a:xfrm>
          <a:off x="15798800" y="658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04" name="楕円 403"/>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05" name="テキスト ボックス 404"/>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131354</xdr:rowOff>
    </xdr:from>
    <xdr:to>
      <xdr:col>68</xdr:col>
      <xdr:colOff>203200</xdr:colOff>
      <xdr:row>41</xdr:row>
      <xdr:rowOff>61504</xdr:rowOff>
    </xdr:to>
    <xdr:sp macro="" textlink="">
      <xdr:nvSpPr>
        <xdr:cNvPr id="406" name="楕円 405"/>
        <xdr:cNvSpPr/>
      </xdr:nvSpPr>
      <xdr:spPr>
        <a:xfrm>
          <a:off x="14351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71681</xdr:rowOff>
    </xdr:from>
    <xdr:ext cx="762000" cy="259045"/>
    <xdr:sp macro="" textlink="">
      <xdr:nvSpPr>
        <xdr:cNvPr id="407" name="テキスト ボックス 406"/>
        <xdr:cNvSpPr txBox="1"/>
      </xdr:nvSpPr>
      <xdr:spPr>
        <a:xfrm>
          <a:off x="14020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8" name="楕円 407"/>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9" name="テキスト ボックス 408"/>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algn="just">
            <a:spcBef>
              <a:spcPts val="0"/>
            </a:spcBef>
            <a:spcAft>
              <a:spcPts val="0"/>
            </a:spcAft>
          </a:pPr>
          <a:r>
            <a:rPr kumimoji="1" lang="ja-JP" altLang="en-US" sz="1100">
              <a:latin typeface="ＭＳ Ｐゴシック" panose="020B0600070205080204" pitchFamily="50" charset="-128"/>
              <a:ea typeface="ＭＳ Ｐゴシック" panose="020B0600070205080204" pitchFamily="50" charset="-128"/>
            </a:rPr>
            <a:t>前年度に比較して</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ポイント上昇している。</a:t>
          </a:r>
          <a:endParaRPr kumimoji="1" lang="en-US" altLang="ja-JP" sz="1100">
            <a:latin typeface="ＭＳ Ｐゴシック" panose="020B0600070205080204" pitchFamily="50" charset="-128"/>
            <a:ea typeface="ＭＳ Ｐゴシック" panose="020B0600070205080204" pitchFamily="50" charset="-128"/>
          </a:endParaRPr>
        </a:p>
        <a:p>
          <a:pPr marL="0" marR="0" algn="just">
            <a:spcBef>
              <a:spcPts val="0"/>
            </a:spcBef>
            <a:spcAft>
              <a:spcPts val="0"/>
            </a:spcAft>
          </a:pPr>
          <a:r>
            <a:rPr lang="ja-JP" altLang="en-US" sz="1100">
              <a:effectLst/>
              <a:latin typeface="ＭＳ Ｐゴシック" panose="020B0600070205080204" pitchFamily="50" charset="-128"/>
              <a:ea typeface="ＭＳ Ｐゴシック" panose="020B0600070205080204" pitchFamily="50" charset="-128"/>
            </a:rPr>
            <a:t>分子については，土地開発公社の健全化による設立法人の負債額等負担見込額や下水道事業を主とする公営企業等繰入見込額は減少しましたが，給食センター建設事業や自然災害防止事業，狭あい道路整備・道路長寿命化事業等により地方債現在高の増加が大きくなっており，分子全体では，増加 している。分母については，実質公債費比率と共通で標準財政規模が小さくなったことが増加要因となっている。</a:t>
          </a:r>
        </a:p>
        <a:p>
          <a:pPr marL="0" marR="0" algn="just">
            <a:spcBef>
              <a:spcPts val="0"/>
            </a:spcBef>
            <a:spcAft>
              <a:spcPts val="0"/>
            </a:spcAft>
          </a:pPr>
          <a:r>
            <a:rPr lang="ja-JP" altLang="en-US" sz="1100">
              <a:effectLst/>
              <a:latin typeface="ＭＳ Ｐゴシック" panose="020B0600070205080204" pitchFamily="50" charset="-128"/>
              <a:ea typeface="ＭＳ Ｐゴシック" panose="020B0600070205080204" pitchFamily="50" charset="-128"/>
            </a:rPr>
            <a:t>今後も，大規模なハード事業が続くため，市債借入額が増加傾向になると見込まれますが，比率が上昇することのないように，借入金の一括償還など債務を増やさない取り組みを継続して実施する必要がある。</a:t>
          </a:r>
        </a:p>
        <a:p>
          <a:pPr marL="0" marR="0" algn="just">
            <a:spcBef>
              <a:spcPts val="0"/>
            </a:spcBef>
            <a:spcAft>
              <a:spcPts val="0"/>
            </a:spcAft>
          </a:pPr>
          <a:endParaRPr lang="ja-JP" altLang="en-US"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170392</xdr:rowOff>
    </xdr:from>
    <xdr:to>
      <xdr:col>81</xdr:col>
      <xdr:colOff>44450</xdr:colOff>
      <xdr:row>17</xdr:row>
      <xdr:rowOff>52832</xdr:rowOff>
    </xdr:to>
    <xdr:cxnSp macro="">
      <xdr:nvCxnSpPr>
        <xdr:cNvPr id="443" name="直線コネクタ 442"/>
        <xdr:cNvCxnSpPr/>
      </xdr:nvCxnSpPr>
      <xdr:spPr>
        <a:xfrm>
          <a:off x="16179800" y="2913592"/>
          <a:ext cx="8382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151892</xdr:rowOff>
    </xdr:from>
    <xdr:to>
      <xdr:col>77</xdr:col>
      <xdr:colOff>44450</xdr:colOff>
      <xdr:row>16</xdr:row>
      <xdr:rowOff>170392</xdr:rowOff>
    </xdr:to>
    <xdr:cxnSp macro="">
      <xdr:nvCxnSpPr>
        <xdr:cNvPr id="446" name="直線コネクタ 445"/>
        <xdr:cNvCxnSpPr/>
      </xdr:nvCxnSpPr>
      <xdr:spPr>
        <a:xfrm>
          <a:off x="15290800" y="2895092"/>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151892</xdr:rowOff>
    </xdr:from>
    <xdr:to>
      <xdr:col>72</xdr:col>
      <xdr:colOff>203200</xdr:colOff>
      <xdr:row>17</xdr:row>
      <xdr:rowOff>87418</xdr:rowOff>
    </xdr:to>
    <xdr:cxnSp macro="">
      <xdr:nvCxnSpPr>
        <xdr:cNvPr id="449" name="直線コネクタ 448"/>
        <xdr:cNvCxnSpPr/>
      </xdr:nvCxnSpPr>
      <xdr:spPr>
        <a:xfrm flipV="1">
          <a:off x="14401800" y="2895092"/>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87418</xdr:rowOff>
    </xdr:from>
    <xdr:to>
      <xdr:col>68</xdr:col>
      <xdr:colOff>152400</xdr:colOff>
      <xdr:row>17</xdr:row>
      <xdr:rowOff>114766</xdr:rowOff>
    </xdr:to>
    <xdr:cxnSp macro="">
      <xdr:nvCxnSpPr>
        <xdr:cNvPr id="452" name="直線コネクタ 451"/>
        <xdr:cNvCxnSpPr/>
      </xdr:nvCxnSpPr>
      <xdr:spPr>
        <a:xfrm flipV="1">
          <a:off x="13512800" y="3002068"/>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2032</xdr:rowOff>
    </xdr:from>
    <xdr:to>
      <xdr:col>81</xdr:col>
      <xdr:colOff>95250</xdr:colOff>
      <xdr:row>17</xdr:row>
      <xdr:rowOff>103632</xdr:rowOff>
    </xdr:to>
    <xdr:sp macro="" textlink="">
      <xdr:nvSpPr>
        <xdr:cNvPr id="462" name="楕円 461"/>
        <xdr:cNvSpPr/>
      </xdr:nvSpPr>
      <xdr:spPr>
        <a:xfrm>
          <a:off x="169672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145559</xdr:rowOff>
    </xdr:from>
    <xdr:ext cx="762000" cy="259045"/>
    <xdr:sp macro="" textlink="">
      <xdr:nvSpPr>
        <xdr:cNvPr id="463" name="将来負担の状況該当値テキスト"/>
        <xdr:cNvSpPr txBox="1"/>
      </xdr:nvSpPr>
      <xdr:spPr>
        <a:xfrm>
          <a:off x="17106900" y="288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119592</xdr:rowOff>
    </xdr:from>
    <xdr:to>
      <xdr:col>77</xdr:col>
      <xdr:colOff>95250</xdr:colOff>
      <xdr:row>17</xdr:row>
      <xdr:rowOff>49742</xdr:rowOff>
    </xdr:to>
    <xdr:sp macro="" textlink="">
      <xdr:nvSpPr>
        <xdr:cNvPr id="464" name="楕円 463"/>
        <xdr:cNvSpPr/>
      </xdr:nvSpPr>
      <xdr:spPr>
        <a:xfrm>
          <a:off x="16129000" y="28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34519</xdr:rowOff>
    </xdr:from>
    <xdr:ext cx="736600" cy="259045"/>
    <xdr:sp macro="" textlink="">
      <xdr:nvSpPr>
        <xdr:cNvPr id="465" name="テキスト ボックス 464"/>
        <xdr:cNvSpPr txBox="1"/>
      </xdr:nvSpPr>
      <xdr:spPr>
        <a:xfrm>
          <a:off x="15798800" y="294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101092</xdr:rowOff>
    </xdr:from>
    <xdr:to>
      <xdr:col>73</xdr:col>
      <xdr:colOff>44450</xdr:colOff>
      <xdr:row>17</xdr:row>
      <xdr:rowOff>31242</xdr:rowOff>
    </xdr:to>
    <xdr:sp macro="" textlink="">
      <xdr:nvSpPr>
        <xdr:cNvPr id="466" name="楕円 465"/>
        <xdr:cNvSpPr/>
      </xdr:nvSpPr>
      <xdr:spPr>
        <a:xfrm>
          <a:off x="15240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16019</xdr:rowOff>
    </xdr:from>
    <xdr:ext cx="762000" cy="259045"/>
    <xdr:sp macro="" textlink="">
      <xdr:nvSpPr>
        <xdr:cNvPr id="467" name="テキスト ボックス 466"/>
        <xdr:cNvSpPr txBox="1"/>
      </xdr:nvSpPr>
      <xdr:spPr>
        <a:xfrm>
          <a:off x="14909800" y="293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36618</xdr:rowOff>
    </xdr:from>
    <xdr:to>
      <xdr:col>68</xdr:col>
      <xdr:colOff>203200</xdr:colOff>
      <xdr:row>17</xdr:row>
      <xdr:rowOff>138218</xdr:rowOff>
    </xdr:to>
    <xdr:sp macro="" textlink="">
      <xdr:nvSpPr>
        <xdr:cNvPr id="468" name="楕円 467"/>
        <xdr:cNvSpPr/>
      </xdr:nvSpPr>
      <xdr:spPr>
        <a:xfrm>
          <a:off x="14351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122995</xdr:rowOff>
    </xdr:from>
    <xdr:ext cx="762000" cy="259045"/>
    <xdr:sp macro="" textlink="">
      <xdr:nvSpPr>
        <xdr:cNvPr id="469" name="テキスト ボックス 468"/>
        <xdr:cNvSpPr txBox="1"/>
      </xdr:nvSpPr>
      <xdr:spPr>
        <a:xfrm>
          <a:off x="14020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63966</xdr:rowOff>
    </xdr:from>
    <xdr:to>
      <xdr:col>64</xdr:col>
      <xdr:colOff>152400</xdr:colOff>
      <xdr:row>17</xdr:row>
      <xdr:rowOff>165566</xdr:rowOff>
    </xdr:to>
    <xdr:sp macro="" textlink="">
      <xdr:nvSpPr>
        <xdr:cNvPr id="470" name="楕円 469"/>
        <xdr:cNvSpPr/>
      </xdr:nvSpPr>
      <xdr:spPr>
        <a:xfrm>
          <a:off x="13462000" y="2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150343</xdr:rowOff>
    </xdr:from>
    <xdr:ext cx="762000" cy="259045"/>
    <xdr:sp macro="" textlink="">
      <xdr:nvSpPr>
        <xdr:cNvPr id="471" name="テキスト ボックス 470"/>
        <xdr:cNvSpPr txBox="1"/>
      </xdr:nvSpPr>
      <xdr:spPr>
        <a:xfrm>
          <a:off x="13131800" y="306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49,538
49,105
136.24
26,875,346
26,193,981
652,890
13,201,908
24,483,375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前年度と比較して退職手当が△</a:t>
          </a:r>
          <a:r>
            <a:rPr kumimoji="1" lang="en-US" altLang="ja-JP" sz="1200">
              <a:latin typeface="ＭＳ Ｐゴシック" panose="020B0600070205080204" pitchFamily="50" charset="-128"/>
              <a:ea typeface="ＭＳ Ｐゴシック" panose="020B0600070205080204" pitchFamily="50" charset="-128"/>
            </a:rPr>
            <a:t>54.2</a:t>
          </a:r>
          <a:r>
            <a:rPr kumimoji="1" lang="ja-JP" altLang="en-US" sz="1200">
              <a:latin typeface="ＭＳ Ｐゴシック" panose="020B0600070205080204" pitchFamily="50" charset="-128"/>
              <a:ea typeface="ＭＳ Ｐゴシック" panose="020B0600070205080204" pitchFamily="50" charset="-128"/>
            </a:rPr>
            <a:t>％となったことが要因で</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ポイントの減となっている。また，平成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年度より係長級が時間外手当の対象となったため手当については前年度比</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％の増となっているが類似団体と比較すると低い水準となっている。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給料表の独自見直しを行うなど給与水準の適正化に努めているが，今後も引き続き給料表の見直し等を行い，人件費や人件費に準ずる費用全体について抑制していく必要がある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35560</xdr:rowOff>
    </xdr:to>
    <xdr:cxnSp macro="">
      <xdr:nvCxnSpPr>
        <xdr:cNvPr id="66" name="直線コネクタ 65"/>
        <xdr:cNvCxnSpPr/>
      </xdr:nvCxnSpPr>
      <xdr:spPr>
        <a:xfrm flipV="1">
          <a:off x="3987800" y="6116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35560</xdr:rowOff>
    </xdr:to>
    <xdr:cxnSp macro="">
      <xdr:nvCxnSpPr>
        <xdr:cNvPr id="69" name="直線コネクタ 68"/>
        <xdr:cNvCxnSpPr/>
      </xdr:nvCxnSpPr>
      <xdr:spPr>
        <a:xfrm>
          <a:off x="3098800" y="6093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35</xdr:row>
      <xdr:rowOff>92710</xdr:rowOff>
    </xdr:to>
    <xdr:cxnSp macro="">
      <xdr:nvCxnSpPr>
        <xdr:cNvPr id="72" name="直線コネクタ 71"/>
        <xdr:cNvCxnSpPr/>
      </xdr:nvCxnSpPr>
      <xdr:spPr>
        <a:xfrm>
          <a:off x="2209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77470</xdr:rowOff>
    </xdr:to>
    <xdr:cxnSp macro="">
      <xdr:nvCxnSpPr>
        <xdr:cNvPr id="75" name="直線コネクタ 74"/>
        <xdr:cNvCxnSpPr/>
      </xdr:nvCxnSpPr>
      <xdr:spPr>
        <a:xfrm>
          <a:off x="1320800" y="604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物件費については前年同となっており，類似団体平均と比較しても低い水準となっている。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事務事業の効率化を図るため、職員配置の見直しや、業務の外部委託が増えているが、今後も事務効率化の取組みを続け、内部管理経費の削減等に努める。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32294</xdr:rowOff>
    </xdr:from>
    <xdr:to>
      <xdr:col>82</xdr:col>
      <xdr:colOff>107950</xdr:colOff>
      <xdr:row>16</xdr:row>
      <xdr:rowOff>32294</xdr:rowOff>
    </xdr:to>
    <xdr:cxnSp macro="">
      <xdr:nvCxnSpPr>
        <xdr:cNvPr id="129" name="直線コネクタ 128"/>
        <xdr:cNvCxnSpPr/>
      </xdr:nvCxnSpPr>
      <xdr:spPr>
        <a:xfrm>
          <a:off x="15671800" y="27754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158024</xdr:rowOff>
    </xdr:from>
    <xdr:to>
      <xdr:col>78</xdr:col>
      <xdr:colOff>69850</xdr:colOff>
      <xdr:row>16</xdr:row>
      <xdr:rowOff>32294</xdr:rowOff>
    </xdr:to>
    <xdr:cxnSp macro="">
      <xdr:nvCxnSpPr>
        <xdr:cNvPr id="132" name="直線コネクタ 131"/>
        <xdr:cNvCxnSpPr/>
      </xdr:nvCxnSpPr>
      <xdr:spPr>
        <a:xfrm>
          <a:off x="14782800" y="27297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15</xdr:row>
      <xdr:rowOff>158024</xdr:rowOff>
    </xdr:to>
    <xdr:cxnSp macro="">
      <xdr:nvCxnSpPr>
        <xdr:cNvPr id="135" name="直線コネクタ 134"/>
        <xdr:cNvCxnSpPr/>
      </xdr:nvCxnSpPr>
      <xdr:spPr>
        <a:xfrm>
          <a:off x="13893800" y="2723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15</xdr:row>
      <xdr:rowOff>151493</xdr:rowOff>
    </xdr:to>
    <xdr:cxnSp macro="">
      <xdr:nvCxnSpPr>
        <xdr:cNvPr id="138" name="直線コネクタ 137"/>
        <xdr:cNvCxnSpPr/>
      </xdr:nvCxnSpPr>
      <xdr:spPr>
        <a:xfrm>
          <a:off x="13004800" y="2723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40" name="テキスト ボックス 139"/>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152944</xdr:rowOff>
    </xdr:from>
    <xdr:to>
      <xdr:col>82</xdr:col>
      <xdr:colOff>158750</xdr:colOff>
      <xdr:row>16</xdr:row>
      <xdr:rowOff>83094</xdr:rowOff>
    </xdr:to>
    <xdr:sp macro="" textlink="">
      <xdr:nvSpPr>
        <xdr:cNvPr id="148" name="楕円 147"/>
        <xdr:cNvSpPr/>
      </xdr:nvSpPr>
      <xdr:spPr>
        <a:xfrm>
          <a:off x="164592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169471</xdr:rowOff>
    </xdr:from>
    <xdr:ext cx="762000" cy="259045"/>
    <xdr:sp macro="" textlink="">
      <xdr:nvSpPr>
        <xdr:cNvPr id="149" name="物件費該当値テキスト"/>
        <xdr:cNvSpPr txBox="1"/>
      </xdr:nvSpPr>
      <xdr:spPr>
        <a:xfrm>
          <a:off x="16598900" y="256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152944</xdr:rowOff>
    </xdr:from>
    <xdr:to>
      <xdr:col>78</xdr:col>
      <xdr:colOff>120650</xdr:colOff>
      <xdr:row>16</xdr:row>
      <xdr:rowOff>83094</xdr:rowOff>
    </xdr:to>
    <xdr:sp macro="" textlink="">
      <xdr:nvSpPr>
        <xdr:cNvPr id="150" name="楕円 149"/>
        <xdr:cNvSpPr/>
      </xdr:nvSpPr>
      <xdr:spPr>
        <a:xfrm>
          <a:off x="15621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51" name="テキスト ボックス 150"/>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107224</xdr:rowOff>
    </xdr:from>
    <xdr:to>
      <xdr:col>74</xdr:col>
      <xdr:colOff>31750</xdr:colOff>
      <xdr:row>16</xdr:row>
      <xdr:rowOff>37374</xdr:rowOff>
    </xdr:to>
    <xdr:sp macro="" textlink="">
      <xdr:nvSpPr>
        <xdr:cNvPr id="152" name="楕円 151"/>
        <xdr:cNvSpPr/>
      </xdr:nvSpPr>
      <xdr:spPr>
        <a:xfrm>
          <a:off x="14732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47551</xdr:rowOff>
    </xdr:from>
    <xdr:ext cx="762000" cy="259045"/>
    <xdr:sp macro="" textlink="">
      <xdr:nvSpPr>
        <xdr:cNvPr id="153" name="テキスト ボックス 152"/>
        <xdr:cNvSpPr txBox="1"/>
      </xdr:nvSpPr>
      <xdr:spPr>
        <a:xfrm>
          <a:off x="14401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6" name="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7" name="テキスト ボックス 156"/>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類似団体と比較すると低い水準となっており，生活保護費や児童手当給付費の減により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ポイントの減となっている。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福祉の低下を招いてはいけないが、生活保護等の資格審査等は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適切に実施し、適正な給付に努める。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28702</xdr:rowOff>
    </xdr:from>
    <xdr:to>
      <xdr:col>24</xdr:col>
      <xdr:colOff>25400</xdr:colOff>
      <xdr:row>55</xdr:row>
      <xdr:rowOff>110998</xdr:rowOff>
    </xdr:to>
    <xdr:cxnSp macro="">
      <xdr:nvCxnSpPr>
        <xdr:cNvPr id="188" name="直線コネクタ 187"/>
        <xdr:cNvCxnSpPr/>
      </xdr:nvCxnSpPr>
      <xdr:spPr>
        <a:xfrm flipV="1">
          <a:off x="3987800" y="945845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110998</xdr:rowOff>
    </xdr:to>
    <xdr:cxnSp macro="">
      <xdr:nvCxnSpPr>
        <xdr:cNvPr id="191" name="直線コネクタ 190"/>
        <xdr:cNvCxnSpPr/>
      </xdr:nvCxnSpPr>
      <xdr:spPr>
        <a:xfrm>
          <a:off x="3098800" y="9522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92710</xdr:rowOff>
    </xdr:to>
    <xdr:cxnSp macro="">
      <xdr:nvCxnSpPr>
        <xdr:cNvPr id="194" name="直線コネクタ 193"/>
        <xdr:cNvCxnSpPr/>
      </xdr:nvCxnSpPr>
      <xdr:spPr>
        <a:xfrm>
          <a:off x="2209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10414</xdr:rowOff>
    </xdr:from>
    <xdr:to>
      <xdr:col>11</xdr:col>
      <xdr:colOff>9525</xdr:colOff>
      <xdr:row>55</xdr:row>
      <xdr:rowOff>46990</xdr:rowOff>
    </xdr:to>
    <xdr:cxnSp macro="">
      <xdr:nvCxnSpPr>
        <xdr:cNvPr id="197" name="直線コネクタ 196"/>
        <xdr:cNvCxnSpPr/>
      </xdr:nvCxnSpPr>
      <xdr:spPr>
        <a:xfrm>
          <a:off x="1320800" y="94401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57421</xdr:rowOff>
    </xdr:from>
    <xdr:ext cx="762000" cy="259045"/>
    <xdr:sp macro="" textlink="">
      <xdr:nvSpPr>
        <xdr:cNvPr id="199" name="テキスト ボックス 198"/>
        <xdr:cNvSpPr txBox="1"/>
      </xdr:nvSpPr>
      <xdr:spPr>
        <a:xfrm>
          <a:off x="1828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201" name="テキスト ボックス 200"/>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149352</xdr:rowOff>
    </xdr:from>
    <xdr:to>
      <xdr:col>24</xdr:col>
      <xdr:colOff>76200</xdr:colOff>
      <xdr:row>55</xdr:row>
      <xdr:rowOff>79502</xdr:rowOff>
    </xdr:to>
    <xdr:sp macro="" textlink="">
      <xdr:nvSpPr>
        <xdr:cNvPr id="207" name="楕円 206"/>
        <xdr:cNvSpPr/>
      </xdr:nvSpPr>
      <xdr:spPr>
        <a:xfrm>
          <a:off x="47752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165879</xdr:rowOff>
    </xdr:from>
    <xdr:ext cx="762000" cy="259045"/>
    <xdr:sp macro="" textlink="">
      <xdr:nvSpPr>
        <xdr:cNvPr id="208" name="扶助費該当値テキスト"/>
        <xdr:cNvSpPr txBox="1"/>
      </xdr:nvSpPr>
      <xdr:spPr>
        <a:xfrm>
          <a:off x="4914900" y="92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60198</xdr:rowOff>
    </xdr:from>
    <xdr:to>
      <xdr:col>20</xdr:col>
      <xdr:colOff>38100</xdr:colOff>
      <xdr:row>55</xdr:row>
      <xdr:rowOff>161798</xdr:rowOff>
    </xdr:to>
    <xdr:sp macro="" textlink="">
      <xdr:nvSpPr>
        <xdr:cNvPr id="209" name="楕円 208"/>
        <xdr:cNvSpPr/>
      </xdr:nvSpPr>
      <xdr:spPr>
        <a:xfrm>
          <a:off x="3937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525</xdr:rowOff>
    </xdr:from>
    <xdr:ext cx="736600" cy="259045"/>
    <xdr:sp macro="" textlink="">
      <xdr:nvSpPr>
        <xdr:cNvPr id="210" name="テキスト ボックス 209"/>
        <xdr:cNvSpPr txBox="1"/>
      </xdr:nvSpPr>
      <xdr:spPr>
        <a:xfrm>
          <a:off x="3606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11" name="楕円 210"/>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12" name="テキスト ボックス 211"/>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3" name="楕円 212"/>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4" name="テキスト ボックス 213"/>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15" name="楕円 214"/>
        <xdr:cNvSpPr/>
      </xdr:nvSpPr>
      <xdr:spPr>
        <a:xfrm>
          <a:off x="1270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71391</xdr:rowOff>
    </xdr:from>
    <xdr:ext cx="762000" cy="259045"/>
    <xdr:sp macro="" textlink="">
      <xdr:nvSpPr>
        <xdr:cNvPr id="216" name="テキスト ボックス 215"/>
        <xdr:cNvSpPr txBox="1"/>
      </xdr:nvSpPr>
      <xdr:spPr>
        <a:xfrm>
          <a:off x="939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収支比率のうち、その他に係る割合が類似団体を大きく上回っているのは、特別会計等への繰出金が主な要因となっている。大きなものは下水道事業であるが、介護保険事業や後期高齢者医療事業への繰出額も給付費の増加により、年々増加傾向にある。下水道事業については、経費の節減に努めるとともに料金改定についても検討する必要がある。また国民健康保険税や介護保険料についても、一般会計の負担が過大にならないように、適正額を常に検討していく必要がある。</a:t>
          </a:r>
          <a:endParaRPr kumimoji="0"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138430</xdr:rowOff>
    </xdr:from>
    <xdr:to>
      <xdr:col>82</xdr:col>
      <xdr:colOff>107950</xdr:colOff>
      <xdr:row>60</xdr:row>
      <xdr:rowOff>20320</xdr:rowOff>
    </xdr:to>
    <xdr:cxnSp macro="">
      <xdr:nvCxnSpPr>
        <xdr:cNvPr id="249" name="直線コネクタ 248"/>
        <xdr:cNvCxnSpPr/>
      </xdr:nvCxnSpPr>
      <xdr:spPr>
        <a:xfrm>
          <a:off x="15671800" y="10253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59</xdr:row>
      <xdr:rowOff>138430</xdr:rowOff>
    </xdr:to>
    <xdr:cxnSp macro="">
      <xdr:nvCxnSpPr>
        <xdr:cNvPr id="252" name="直線コネクタ 251"/>
        <xdr:cNvCxnSpPr/>
      </xdr:nvCxnSpPr>
      <xdr:spPr>
        <a:xfrm>
          <a:off x="14782800" y="10200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85090</xdr:rowOff>
    </xdr:from>
    <xdr:to>
      <xdr:col>73</xdr:col>
      <xdr:colOff>180975</xdr:colOff>
      <xdr:row>59</xdr:row>
      <xdr:rowOff>123190</xdr:rowOff>
    </xdr:to>
    <xdr:cxnSp macro="">
      <xdr:nvCxnSpPr>
        <xdr:cNvPr id="255" name="直線コネクタ 254"/>
        <xdr:cNvCxnSpPr/>
      </xdr:nvCxnSpPr>
      <xdr:spPr>
        <a:xfrm flipV="1">
          <a:off x="13893800" y="1020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77470</xdr:rowOff>
    </xdr:from>
    <xdr:to>
      <xdr:col>69</xdr:col>
      <xdr:colOff>92075</xdr:colOff>
      <xdr:row>59</xdr:row>
      <xdr:rowOff>123190</xdr:rowOff>
    </xdr:to>
    <xdr:cxnSp macro="">
      <xdr:nvCxnSpPr>
        <xdr:cNvPr id="258" name="直線コネクタ 257"/>
        <xdr:cNvCxnSpPr/>
      </xdr:nvCxnSpPr>
      <xdr:spPr>
        <a:xfrm>
          <a:off x="13004800" y="1019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140970</xdr:rowOff>
    </xdr:from>
    <xdr:to>
      <xdr:col>82</xdr:col>
      <xdr:colOff>158750</xdr:colOff>
      <xdr:row>60</xdr:row>
      <xdr:rowOff>71120</xdr:rowOff>
    </xdr:to>
    <xdr:sp macro="" textlink="">
      <xdr:nvSpPr>
        <xdr:cNvPr id="268" name="楕円 267"/>
        <xdr:cNvSpPr/>
      </xdr:nvSpPr>
      <xdr:spPr>
        <a:xfrm>
          <a:off x="16459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49547</xdr:rowOff>
    </xdr:from>
    <xdr:ext cx="762000" cy="259045"/>
    <xdr:sp macro="" textlink="">
      <xdr:nvSpPr>
        <xdr:cNvPr id="269" name="その他該当値テキスト"/>
        <xdr:cNvSpPr txBox="1"/>
      </xdr:nvSpPr>
      <xdr:spPr>
        <a:xfrm>
          <a:off x="16598900" y="1016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87630</xdr:rowOff>
    </xdr:from>
    <xdr:to>
      <xdr:col>78</xdr:col>
      <xdr:colOff>120650</xdr:colOff>
      <xdr:row>60</xdr:row>
      <xdr:rowOff>17780</xdr:rowOff>
    </xdr:to>
    <xdr:sp macro="" textlink="">
      <xdr:nvSpPr>
        <xdr:cNvPr id="270" name="楕円 269"/>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71" name="テキスト ボックス 270"/>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2" name="楕円 271"/>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120667</xdr:rowOff>
    </xdr:from>
    <xdr:ext cx="762000" cy="259045"/>
    <xdr:sp macro="" textlink="">
      <xdr:nvSpPr>
        <xdr:cNvPr id="273" name="テキスト ボックス 272"/>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72390</xdr:rowOff>
    </xdr:from>
    <xdr:to>
      <xdr:col>69</xdr:col>
      <xdr:colOff>142875</xdr:colOff>
      <xdr:row>60</xdr:row>
      <xdr:rowOff>2540</xdr:rowOff>
    </xdr:to>
    <xdr:sp macro="" textlink="">
      <xdr:nvSpPr>
        <xdr:cNvPr id="274" name="楕円 273"/>
        <xdr:cNvSpPr/>
      </xdr:nvSpPr>
      <xdr:spPr>
        <a:xfrm>
          <a:off x="13843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158767</xdr:rowOff>
    </xdr:from>
    <xdr:ext cx="762000" cy="259045"/>
    <xdr:sp macro="" textlink="">
      <xdr:nvSpPr>
        <xdr:cNvPr id="275" name="テキスト ボックス 274"/>
        <xdr:cNvSpPr txBox="1"/>
      </xdr:nvSpPr>
      <xdr:spPr>
        <a:xfrm>
          <a:off x="13512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26670</xdr:rowOff>
    </xdr:from>
    <xdr:to>
      <xdr:col>65</xdr:col>
      <xdr:colOff>53975</xdr:colOff>
      <xdr:row>59</xdr:row>
      <xdr:rowOff>128270</xdr:rowOff>
    </xdr:to>
    <xdr:sp macro="" textlink="">
      <xdr:nvSpPr>
        <xdr:cNvPr id="276" name="楕円 275"/>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113047</xdr:rowOff>
    </xdr:from>
    <xdr:ext cx="762000" cy="259045"/>
    <xdr:sp macro="" textlink="">
      <xdr:nvSpPr>
        <xdr:cNvPr id="277" name="テキスト ボックス 276"/>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ポイントの増となっており，類似団体の平均と比べても高くなっている。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主な要因はふるさと納税の返礼品が前年度から</a:t>
          </a:r>
          <a:r>
            <a:rPr kumimoji="1" lang="en-US" altLang="ja-JP" sz="1300">
              <a:latin typeface="ＭＳ Ｐゴシック" panose="020B0600070205080204" pitchFamily="50" charset="-128"/>
              <a:ea typeface="ＭＳ Ｐゴシック" panose="020B0600070205080204" pitchFamily="50" charset="-128"/>
            </a:rPr>
            <a:t>296,080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％）の増となったことによる。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109855</xdr:rowOff>
    </xdr:from>
    <xdr:to>
      <xdr:col>82</xdr:col>
      <xdr:colOff>107950</xdr:colOff>
      <xdr:row>38</xdr:row>
      <xdr:rowOff>127000</xdr:rowOff>
    </xdr:to>
    <xdr:cxnSp macro="">
      <xdr:nvCxnSpPr>
        <xdr:cNvPr id="305" name="直線コネクタ 304"/>
        <xdr:cNvCxnSpPr/>
      </xdr:nvCxnSpPr>
      <xdr:spPr>
        <a:xfrm>
          <a:off x="15671800" y="66249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109855</xdr:rowOff>
    </xdr:to>
    <xdr:cxnSp macro="">
      <xdr:nvCxnSpPr>
        <xdr:cNvPr id="308" name="直線コネクタ 307"/>
        <xdr:cNvCxnSpPr/>
      </xdr:nvCxnSpPr>
      <xdr:spPr>
        <a:xfrm>
          <a:off x="14782800" y="65963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64135</xdr:rowOff>
    </xdr:from>
    <xdr:to>
      <xdr:col>73</xdr:col>
      <xdr:colOff>180975</xdr:colOff>
      <xdr:row>38</xdr:row>
      <xdr:rowOff>81280</xdr:rowOff>
    </xdr:to>
    <xdr:cxnSp macro="">
      <xdr:nvCxnSpPr>
        <xdr:cNvPr id="311" name="直線コネクタ 310"/>
        <xdr:cNvCxnSpPr/>
      </xdr:nvCxnSpPr>
      <xdr:spPr>
        <a:xfrm>
          <a:off x="13893800" y="6579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64135</xdr:rowOff>
    </xdr:from>
    <xdr:to>
      <xdr:col>69</xdr:col>
      <xdr:colOff>92075</xdr:colOff>
      <xdr:row>38</xdr:row>
      <xdr:rowOff>149860</xdr:rowOff>
    </xdr:to>
    <xdr:cxnSp macro="">
      <xdr:nvCxnSpPr>
        <xdr:cNvPr id="314" name="直線コネクタ 313"/>
        <xdr:cNvCxnSpPr/>
      </xdr:nvCxnSpPr>
      <xdr:spPr>
        <a:xfrm flipV="1">
          <a:off x="13004800" y="65792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24" name="楕円 323"/>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25"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59055</xdr:rowOff>
    </xdr:from>
    <xdr:to>
      <xdr:col>78</xdr:col>
      <xdr:colOff>120650</xdr:colOff>
      <xdr:row>38</xdr:row>
      <xdr:rowOff>160655</xdr:rowOff>
    </xdr:to>
    <xdr:sp macro="" textlink="">
      <xdr:nvSpPr>
        <xdr:cNvPr id="326" name="楕円 325"/>
        <xdr:cNvSpPr/>
      </xdr:nvSpPr>
      <xdr:spPr>
        <a:xfrm>
          <a:off x="15621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145432</xdr:rowOff>
    </xdr:from>
    <xdr:ext cx="736600" cy="259045"/>
    <xdr:sp macro="" textlink="">
      <xdr:nvSpPr>
        <xdr:cNvPr id="327" name="テキスト ボックス 326"/>
        <xdr:cNvSpPr txBox="1"/>
      </xdr:nvSpPr>
      <xdr:spPr>
        <a:xfrm>
          <a:off x="15290800" y="6660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28" name="楕円 327"/>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9" name="テキスト ボックス 328"/>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13335</xdr:rowOff>
    </xdr:from>
    <xdr:to>
      <xdr:col>69</xdr:col>
      <xdr:colOff>142875</xdr:colOff>
      <xdr:row>38</xdr:row>
      <xdr:rowOff>114935</xdr:rowOff>
    </xdr:to>
    <xdr:sp macro="" textlink="">
      <xdr:nvSpPr>
        <xdr:cNvPr id="330" name="楕円 329"/>
        <xdr:cNvSpPr/>
      </xdr:nvSpPr>
      <xdr:spPr>
        <a:xfrm>
          <a:off x="13843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99712</xdr:rowOff>
    </xdr:from>
    <xdr:ext cx="762000" cy="259045"/>
    <xdr:sp macro="" textlink="">
      <xdr:nvSpPr>
        <xdr:cNvPr id="331" name="テキスト ボックス 330"/>
        <xdr:cNvSpPr txBox="1"/>
      </xdr:nvSpPr>
      <xdr:spPr>
        <a:xfrm>
          <a:off x="13512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32" name="楕円 331"/>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33" name="テキスト ボックス 332"/>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類似団体平均と比較</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すると，やや</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低い水準となっているが，前年度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と比較すると増</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臨時財政対策債の償還は年々増加しており，更に，防災・減災事業等の建設事業による市債の償還が本格化することから、</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借入額の抑制や一括償還を継続的に実施し、公債費の抑制を図る必要がある。</a:t>
          </a:r>
          <a:endParaRPr kumimoji="0"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97282</xdr:rowOff>
    </xdr:to>
    <xdr:cxnSp macro="">
      <xdr:nvCxnSpPr>
        <xdr:cNvPr id="363" name="直線コネクタ 362"/>
        <xdr:cNvCxnSpPr/>
      </xdr:nvCxnSpPr>
      <xdr:spPr>
        <a:xfrm>
          <a:off x="3987800" y="132897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88137</xdr:rowOff>
    </xdr:to>
    <xdr:cxnSp macro="">
      <xdr:nvCxnSpPr>
        <xdr:cNvPr id="366" name="直線コネクタ 365"/>
        <xdr:cNvCxnSpPr/>
      </xdr:nvCxnSpPr>
      <xdr:spPr>
        <a:xfrm>
          <a:off x="3098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88137</xdr:rowOff>
    </xdr:to>
    <xdr:cxnSp macro="">
      <xdr:nvCxnSpPr>
        <xdr:cNvPr id="369" name="直線コネクタ 368"/>
        <xdr:cNvCxnSpPr/>
      </xdr:nvCxnSpPr>
      <xdr:spPr>
        <a:xfrm flipV="1">
          <a:off x="2209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88137</xdr:rowOff>
    </xdr:to>
    <xdr:cxnSp macro="">
      <xdr:nvCxnSpPr>
        <xdr:cNvPr id="372" name="直線コネクタ 371"/>
        <xdr:cNvCxnSpPr/>
      </xdr:nvCxnSpPr>
      <xdr:spPr>
        <a:xfrm>
          <a:off x="1320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82" name="楕円 381"/>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63009</xdr:rowOff>
    </xdr:from>
    <xdr:ext cx="762000" cy="259045"/>
    <xdr:sp macro="" textlink="">
      <xdr:nvSpPr>
        <xdr:cNvPr id="383" name="公債費該当値テキスト"/>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4" name="楕円 383"/>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85" name="テキスト ボックス 384"/>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6" name="楕円 385"/>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7" name="テキスト ボックス 386"/>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88" name="楕円 387"/>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9" name="テキスト ボックス 388"/>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90" name="楕円 389"/>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91" name="テキスト ボックス 390"/>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の経常収支比率は、類似団体平均よりも高い水準となっている。これは、特別会計への繰出金や病院等の公営企業会計への補助金、一部事務組合への負担金が財政規模に対して多額となっていることが要因となっ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76</xdr:row>
      <xdr:rowOff>8128</xdr:rowOff>
    </xdr:to>
    <xdr:cxnSp macro="">
      <xdr:nvCxnSpPr>
        <xdr:cNvPr id="422" name="直線コネクタ 421"/>
        <xdr:cNvCxnSpPr/>
      </xdr:nvCxnSpPr>
      <xdr:spPr>
        <a:xfrm flipV="1">
          <a:off x="15671800" y="129880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76</xdr:row>
      <xdr:rowOff>8128</xdr:rowOff>
    </xdr:to>
    <xdr:cxnSp macro="">
      <xdr:nvCxnSpPr>
        <xdr:cNvPr id="425" name="直線コネクタ 424"/>
        <xdr:cNvCxnSpPr/>
      </xdr:nvCxnSpPr>
      <xdr:spPr>
        <a:xfrm>
          <a:off x="14782800" y="128737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159004</xdr:rowOff>
    </xdr:from>
    <xdr:to>
      <xdr:col>73</xdr:col>
      <xdr:colOff>180975</xdr:colOff>
      <xdr:row>75</xdr:row>
      <xdr:rowOff>14986</xdr:rowOff>
    </xdr:to>
    <xdr:cxnSp macro="">
      <xdr:nvCxnSpPr>
        <xdr:cNvPr id="428" name="直線コネクタ 427"/>
        <xdr:cNvCxnSpPr/>
      </xdr:nvCxnSpPr>
      <xdr:spPr>
        <a:xfrm>
          <a:off x="13893800" y="12846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74</xdr:row>
      <xdr:rowOff>163576</xdr:rowOff>
    </xdr:to>
    <xdr:cxnSp macro="">
      <xdr:nvCxnSpPr>
        <xdr:cNvPr id="431" name="直線コネクタ 430"/>
        <xdr:cNvCxnSpPr/>
      </xdr:nvCxnSpPr>
      <xdr:spPr>
        <a:xfrm flipV="1">
          <a:off x="13004800" y="12846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41" name="楕円 440"/>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50563</xdr:rowOff>
    </xdr:from>
    <xdr:ext cx="762000" cy="259045"/>
    <xdr:sp macro="" textlink="">
      <xdr:nvSpPr>
        <xdr:cNvPr id="442" name="公債費以外該当値テキスト"/>
        <xdr:cNvSpPr txBox="1"/>
      </xdr:nvSpPr>
      <xdr:spPr>
        <a:xfrm>
          <a:off x="16598900" y="1290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43" name="楕円 442"/>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43705</xdr:rowOff>
    </xdr:from>
    <xdr:ext cx="736600" cy="259045"/>
    <xdr:sp macro="" textlink="">
      <xdr:nvSpPr>
        <xdr:cNvPr id="444" name="テキスト ボックス 443"/>
        <xdr:cNvSpPr txBox="1"/>
      </xdr:nvSpPr>
      <xdr:spPr>
        <a:xfrm>
          <a:off x="15290800" y="1307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45" name="楕円 444"/>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50563</xdr:rowOff>
    </xdr:from>
    <xdr:ext cx="762000" cy="259045"/>
    <xdr:sp macro="" textlink="">
      <xdr:nvSpPr>
        <xdr:cNvPr id="446" name="テキスト ボックス 445"/>
        <xdr:cNvSpPr txBox="1"/>
      </xdr:nvSpPr>
      <xdr:spPr>
        <a:xfrm>
          <a:off x="14401800" y="1290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108204</xdr:rowOff>
    </xdr:from>
    <xdr:to>
      <xdr:col>69</xdr:col>
      <xdr:colOff>142875</xdr:colOff>
      <xdr:row>75</xdr:row>
      <xdr:rowOff>38354</xdr:rowOff>
    </xdr:to>
    <xdr:sp macro="" textlink="">
      <xdr:nvSpPr>
        <xdr:cNvPr id="447" name="楕円 446"/>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23131</xdr:rowOff>
    </xdr:from>
    <xdr:ext cx="762000" cy="259045"/>
    <xdr:sp macro="" textlink="">
      <xdr:nvSpPr>
        <xdr:cNvPr id="448" name="テキスト ボックス 447"/>
        <xdr:cNvSpPr txBox="1"/>
      </xdr:nvSpPr>
      <xdr:spPr>
        <a:xfrm>
          <a:off x="13512800" y="128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49" name="楕円 448"/>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27703</xdr:rowOff>
    </xdr:from>
    <xdr:ext cx="762000" cy="259045"/>
    <xdr:sp macro="" textlink="">
      <xdr:nvSpPr>
        <xdr:cNvPr id="450" name="テキスト ボックス 449"/>
        <xdr:cNvSpPr txBox="1"/>
      </xdr:nvSpPr>
      <xdr:spPr>
        <a:xfrm>
          <a:off x="12623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137916</xdr:rowOff>
    </xdr:from>
    <xdr:to>
      <xdr:col>29</xdr:col>
      <xdr:colOff>127000</xdr:colOff>
      <xdr:row>15</xdr:row>
      <xdr:rowOff>13557</xdr:rowOff>
    </xdr:to>
    <xdr:cxnSp macro="">
      <xdr:nvCxnSpPr>
        <xdr:cNvPr id="50" name="直線コネクタ 49"/>
        <xdr:cNvCxnSpPr/>
      </xdr:nvCxnSpPr>
      <xdr:spPr bwMode="auto">
        <a:xfrm flipV="1">
          <a:off x="5003800" y="2585841"/>
          <a:ext cx="6477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13557</xdr:rowOff>
    </xdr:from>
    <xdr:to>
      <xdr:col>26</xdr:col>
      <xdr:colOff>50800</xdr:colOff>
      <xdr:row>15</xdr:row>
      <xdr:rowOff>39027</xdr:rowOff>
    </xdr:to>
    <xdr:cxnSp macro="">
      <xdr:nvCxnSpPr>
        <xdr:cNvPr id="53" name="直線コネクタ 52"/>
        <xdr:cNvCxnSpPr/>
      </xdr:nvCxnSpPr>
      <xdr:spPr bwMode="auto">
        <a:xfrm flipV="1">
          <a:off x="4305300" y="2632932"/>
          <a:ext cx="698500" cy="25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39027</xdr:rowOff>
    </xdr:from>
    <xdr:to>
      <xdr:col>22</xdr:col>
      <xdr:colOff>114300</xdr:colOff>
      <xdr:row>15</xdr:row>
      <xdr:rowOff>61068</xdr:rowOff>
    </xdr:to>
    <xdr:cxnSp macro="">
      <xdr:nvCxnSpPr>
        <xdr:cNvPr id="56" name="直線コネクタ 55"/>
        <xdr:cNvCxnSpPr/>
      </xdr:nvCxnSpPr>
      <xdr:spPr bwMode="auto">
        <a:xfrm flipV="1">
          <a:off x="3606800" y="2658402"/>
          <a:ext cx="698500" cy="2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61068</xdr:rowOff>
    </xdr:from>
    <xdr:to>
      <xdr:col>18</xdr:col>
      <xdr:colOff>177800</xdr:colOff>
      <xdr:row>15</xdr:row>
      <xdr:rowOff>150965</xdr:rowOff>
    </xdr:to>
    <xdr:cxnSp macro="">
      <xdr:nvCxnSpPr>
        <xdr:cNvPr id="59" name="直線コネクタ 58"/>
        <xdr:cNvCxnSpPr/>
      </xdr:nvCxnSpPr>
      <xdr:spPr bwMode="auto">
        <a:xfrm flipV="1">
          <a:off x="2908300" y="2680443"/>
          <a:ext cx="698500" cy="89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87116</xdr:rowOff>
    </xdr:from>
    <xdr:to>
      <xdr:col>29</xdr:col>
      <xdr:colOff>177800</xdr:colOff>
      <xdr:row>15</xdr:row>
      <xdr:rowOff>17266</xdr:rowOff>
    </xdr:to>
    <xdr:sp macro="" textlink="">
      <xdr:nvSpPr>
        <xdr:cNvPr id="69" name="楕円 68"/>
        <xdr:cNvSpPr/>
      </xdr:nvSpPr>
      <xdr:spPr bwMode="auto">
        <a:xfrm>
          <a:off x="5600700" y="253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103643</xdr:rowOff>
    </xdr:from>
    <xdr:ext cx="762000" cy="259045"/>
    <xdr:sp macro="" textlink="">
      <xdr:nvSpPr>
        <xdr:cNvPr id="70" name="人口1人当たり決算額の推移該当値テキスト130"/>
        <xdr:cNvSpPr txBox="1"/>
      </xdr:nvSpPr>
      <xdr:spPr>
        <a:xfrm>
          <a:off x="5740400" y="238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134207</xdr:rowOff>
    </xdr:from>
    <xdr:to>
      <xdr:col>26</xdr:col>
      <xdr:colOff>101600</xdr:colOff>
      <xdr:row>15</xdr:row>
      <xdr:rowOff>64357</xdr:rowOff>
    </xdr:to>
    <xdr:sp macro="" textlink="">
      <xdr:nvSpPr>
        <xdr:cNvPr id="71" name="楕円 70"/>
        <xdr:cNvSpPr/>
      </xdr:nvSpPr>
      <xdr:spPr bwMode="auto">
        <a:xfrm>
          <a:off x="4953000" y="2582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74534</xdr:rowOff>
    </xdr:from>
    <xdr:ext cx="736600" cy="259045"/>
    <xdr:sp macro="" textlink="">
      <xdr:nvSpPr>
        <xdr:cNvPr id="72" name="テキスト ボックス 71"/>
        <xdr:cNvSpPr txBox="1"/>
      </xdr:nvSpPr>
      <xdr:spPr>
        <a:xfrm>
          <a:off x="4622800" y="235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159677</xdr:rowOff>
    </xdr:from>
    <xdr:to>
      <xdr:col>22</xdr:col>
      <xdr:colOff>165100</xdr:colOff>
      <xdr:row>15</xdr:row>
      <xdr:rowOff>89827</xdr:rowOff>
    </xdr:to>
    <xdr:sp macro="" textlink="">
      <xdr:nvSpPr>
        <xdr:cNvPr id="73" name="楕円 72"/>
        <xdr:cNvSpPr/>
      </xdr:nvSpPr>
      <xdr:spPr bwMode="auto">
        <a:xfrm>
          <a:off x="4254500" y="260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100004</xdr:rowOff>
    </xdr:from>
    <xdr:ext cx="762000" cy="259045"/>
    <xdr:sp macro="" textlink="">
      <xdr:nvSpPr>
        <xdr:cNvPr id="74" name="テキスト ボックス 73"/>
        <xdr:cNvSpPr txBox="1"/>
      </xdr:nvSpPr>
      <xdr:spPr>
        <a:xfrm>
          <a:off x="3924300" y="237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10268</xdr:rowOff>
    </xdr:from>
    <xdr:to>
      <xdr:col>19</xdr:col>
      <xdr:colOff>38100</xdr:colOff>
      <xdr:row>15</xdr:row>
      <xdr:rowOff>111868</xdr:rowOff>
    </xdr:to>
    <xdr:sp macro="" textlink="">
      <xdr:nvSpPr>
        <xdr:cNvPr id="75" name="楕円 74"/>
        <xdr:cNvSpPr/>
      </xdr:nvSpPr>
      <xdr:spPr bwMode="auto">
        <a:xfrm>
          <a:off x="3556000" y="262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122045</xdr:rowOff>
    </xdr:from>
    <xdr:ext cx="762000" cy="259045"/>
    <xdr:sp macro="" textlink="">
      <xdr:nvSpPr>
        <xdr:cNvPr id="76" name="テキスト ボックス 75"/>
        <xdr:cNvSpPr txBox="1"/>
      </xdr:nvSpPr>
      <xdr:spPr>
        <a:xfrm>
          <a:off x="3225800" y="23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100165</xdr:rowOff>
    </xdr:from>
    <xdr:to>
      <xdr:col>15</xdr:col>
      <xdr:colOff>101600</xdr:colOff>
      <xdr:row>16</xdr:row>
      <xdr:rowOff>30315</xdr:rowOff>
    </xdr:to>
    <xdr:sp macro="" textlink="">
      <xdr:nvSpPr>
        <xdr:cNvPr id="77" name="楕円 76"/>
        <xdr:cNvSpPr/>
      </xdr:nvSpPr>
      <xdr:spPr bwMode="auto">
        <a:xfrm>
          <a:off x="2857500" y="271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40492</xdr:rowOff>
    </xdr:from>
    <xdr:ext cx="762000" cy="259045"/>
    <xdr:sp macro="" textlink="">
      <xdr:nvSpPr>
        <xdr:cNvPr id="78" name="テキスト ボックス 77"/>
        <xdr:cNvSpPr txBox="1"/>
      </xdr:nvSpPr>
      <xdr:spPr>
        <a:xfrm>
          <a:off x="2527300" y="248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95943</xdr:rowOff>
    </xdr:from>
    <xdr:to>
      <xdr:col>29</xdr:col>
      <xdr:colOff>127000</xdr:colOff>
      <xdr:row>35</xdr:row>
      <xdr:rowOff>217722</xdr:rowOff>
    </xdr:to>
    <xdr:cxnSp macro="">
      <xdr:nvCxnSpPr>
        <xdr:cNvPr id="113" name="直線コネクタ 112"/>
        <xdr:cNvCxnSpPr/>
      </xdr:nvCxnSpPr>
      <xdr:spPr bwMode="auto">
        <a:xfrm flipV="1">
          <a:off x="5003800" y="6706293"/>
          <a:ext cx="647700" cy="121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217722</xdr:rowOff>
    </xdr:from>
    <xdr:to>
      <xdr:col>26</xdr:col>
      <xdr:colOff>50800</xdr:colOff>
      <xdr:row>36</xdr:row>
      <xdr:rowOff>38957</xdr:rowOff>
    </xdr:to>
    <xdr:cxnSp macro="">
      <xdr:nvCxnSpPr>
        <xdr:cNvPr id="116" name="直線コネクタ 115"/>
        <xdr:cNvCxnSpPr/>
      </xdr:nvCxnSpPr>
      <xdr:spPr bwMode="auto">
        <a:xfrm flipV="1">
          <a:off x="4305300" y="6828072"/>
          <a:ext cx="698500" cy="164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151754</xdr:rowOff>
    </xdr:from>
    <xdr:to>
      <xdr:col>22</xdr:col>
      <xdr:colOff>114300</xdr:colOff>
      <xdr:row>36</xdr:row>
      <xdr:rowOff>38957</xdr:rowOff>
    </xdr:to>
    <xdr:cxnSp macro="">
      <xdr:nvCxnSpPr>
        <xdr:cNvPr id="119" name="直線コネクタ 118"/>
        <xdr:cNvCxnSpPr/>
      </xdr:nvCxnSpPr>
      <xdr:spPr bwMode="auto">
        <a:xfrm>
          <a:off x="3606800" y="6762104"/>
          <a:ext cx="698500" cy="23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79680</xdr:rowOff>
    </xdr:from>
    <xdr:to>
      <xdr:col>18</xdr:col>
      <xdr:colOff>177800</xdr:colOff>
      <xdr:row>35</xdr:row>
      <xdr:rowOff>151754</xdr:rowOff>
    </xdr:to>
    <xdr:cxnSp macro="">
      <xdr:nvCxnSpPr>
        <xdr:cNvPr id="122" name="直線コネクタ 121"/>
        <xdr:cNvCxnSpPr/>
      </xdr:nvCxnSpPr>
      <xdr:spPr bwMode="auto">
        <a:xfrm>
          <a:off x="2908300" y="6690030"/>
          <a:ext cx="698500" cy="7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45143</xdr:rowOff>
    </xdr:from>
    <xdr:to>
      <xdr:col>29</xdr:col>
      <xdr:colOff>177800</xdr:colOff>
      <xdr:row>35</xdr:row>
      <xdr:rowOff>146743</xdr:rowOff>
    </xdr:to>
    <xdr:sp macro="" textlink="">
      <xdr:nvSpPr>
        <xdr:cNvPr id="132" name="楕円 131"/>
        <xdr:cNvSpPr/>
      </xdr:nvSpPr>
      <xdr:spPr bwMode="auto">
        <a:xfrm>
          <a:off x="5600700" y="665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233120</xdr:rowOff>
    </xdr:from>
    <xdr:ext cx="762000" cy="259045"/>
    <xdr:sp macro="" textlink="">
      <xdr:nvSpPr>
        <xdr:cNvPr id="133" name="人口1人当たり決算額の推移該当値テキスト445"/>
        <xdr:cNvSpPr txBox="1"/>
      </xdr:nvSpPr>
      <xdr:spPr>
        <a:xfrm>
          <a:off x="5740400" y="650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166922</xdr:rowOff>
    </xdr:from>
    <xdr:to>
      <xdr:col>26</xdr:col>
      <xdr:colOff>101600</xdr:colOff>
      <xdr:row>35</xdr:row>
      <xdr:rowOff>268522</xdr:rowOff>
    </xdr:to>
    <xdr:sp macro="" textlink="">
      <xdr:nvSpPr>
        <xdr:cNvPr id="134" name="楕円 133"/>
        <xdr:cNvSpPr/>
      </xdr:nvSpPr>
      <xdr:spPr bwMode="auto">
        <a:xfrm>
          <a:off x="4953000" y="6777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253299</xdr:rowOff>
    </xdr:from>
    <xdr:ext cx="736600" cy="259045"/>
    <xdr:sp macro="" textlink="">
      <xdr:nvSpPr>
        <xdr:cNvPr id="135" name="テキスト ボックス 134"/>
        <xdr:cNvSpPr txBox="1"/>
      </xdr:nvSpPr>
      <xdr:spPr>
        <a:xfrm>
          <a:off x="4622800" y="686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331057</xdr:rowOff>
    </xdr:from>
    <xdr:to>
      <xdr:col>22</xdr:col>
      <xdr:colOff>165100</xdr:colOff>
      <xdr:row>36</xdr:row>
      <xdr:rowOff>89757</xdr:rowOff>
    </xdr:to>
    <xdr:sp macro="" textlink="">
      <xdr:nvSpPr>
        <xdr:cNvPr id="136" name="楕円 135"/>
        <xdr:cNvSpPr/>
      </xdr:nvSpPr>
      <xdr:spPr bwMode="auto">
        <a:xfrm>
          <a:off x="4254500" y="694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74534</xdr:rowOff>
    </xdr:from>
    <xdr:ext cx="762000" cy="259045"/>
    <xdr:sp macro="" textlink="">
      <xdr:nvSpPr>
        <xdr:cNvPr id="137" name="テキスト ボックス 136"/>
        <xdr:cNvSpPr txBox="1"/>
      </xdr:nvSpPr>
      <xdr:spPr>
        <a:xfrm>
          <a:off x="3924300" y="702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100954</xdr:rowOff>
    </xdr:from>
    <xdr:to>
      <xdr:col>19</xdr:col>
      <xdr:colOff>38100</xdr:colOff>
      <xdr:row>35</xdr:row>
      <xdr:rowOff>202554</xdr:rowOff>
    </xdr:to>
    <xdr:sp macro="" textlink="">
      <xdr:nvSpPr>
        <xdr:cNvPr id="138" name="楕円 137"/>
        <xdr:cNvSpPr/>
      </xdr:nvSpPr>
      <xdr:spPr bwMode="auto">
        <a:xfrm>
          <a:off x="3556000" y="671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212731</xdr:rowOff>
    </xdr:from>
    <xdr:ext cx="762000" cy="259045"/>
    <xdr:sp macro="" textlink="">
      <xdr:nvSpPr>
        <xdr:cNvPr id="139" name="テキスト ボックス 138"/>
        <xdr:cNvSpPr txBox="1"/>
      </xdr:nvSpPr>
      <xdr:spPr>
        <a:xfrm>
          <a:off x="3225800" y="648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28880</xdr:rowOff>
    </xdr:from>
    <xdr:to>
      <xdr:col>15</xdr:col>
      <xdr:colOff>101600</xdr:colOff>
      <xdr:row>35</xdr:row>
      <xdr:rowOff>130480</xdr:rowOff>
    </xdr:to>
    <xdr:sp macro="" textlink="">
      <xdr:nvSpPr>
        <xdr:cNvPr id="140" name="楕円 139"/>
        <xdr:cNvSpPr/>
      </xdr:nvSpPr>
      <xdr:spPr bwMode="auto">
        <a:xfrm>
          <a:off x="2857500" y="663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140657</xdr:rowOff>
    </xdr:from>
    <xdr:ext cx="762000" cy="259045"/>
    <xdr:sp macro="" textlink="">
      <xdr:nvSpPr>
        <xdr:cNvPr id="141" name="テキスト ボックス 140"/>
        <xdr:cNvSpPr txBox="1"/>
      </xdr:nvSpPr>
      <xdr:spPr>
        <a:xfrm>
          <a:off x="2527300" y="64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49,538
49,105
136.24
26,875,346
26,193,981
652,890
13,201,908
24,483,375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5855</xdr:rowOff>
    </xdr:from>
    <xdr:to>
      <xdr:col>24</xdr:col>
      <xdr:colOff>63500</xdr:colOff>
      <xdr:row>35</xdr:row>
      <xdr:rowOff>89500</xdr:rowOff>
    </xdr:to>
    <xdr:cxnSp macro="">
      <xdr:nvCxnSpPr>
        <xdr:cNvPr id="59" name="直線コネクタ 58"/>
        <xdr:cNvCxnSpPr/>
      </xdr:nvCxnSpPr>
      <xdr:spPr>
        <a:xfrm>
          <a:off x="3797300" y="6006605"/>
          <a:ext cx="838200" cy="8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5855</xdr:rowOff>
    </xdr:from>
    <xdr:to>
      <xdr:col>19</xdr:col>
      <xdr:colOff>177800</xdr:colOff>
      <xdr:row>35</xdr:row>
      <xdr:rowOff>110873</xdr:rowOff>
    </xdr:to>
    <xdr:cxnSp macro="">
      <xdr:nvCxnSpPr>
        <xdr:cNvPr id="62" name="直線コネクタ 61"/>
        <xdr:cNvCxnSpPr/>
      </xdr:nvCxnSpPr>
      <xdr:spPr>
        <a:xfrm flipV="1">
          <a:off x="2908300" y="6006605"/>
          <a:ext cx="889000" cy="10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110873</xdr:rowOff>
    </xdr:from>
    <xdr:to>
      <xdr:col>15</xdr:col>
      <xdr:colOff>50800</xdr:colOff>
      <xdr:row>35</xdr:row>
      <xdr:rowOff>155953</xdr:rowOff>
    </xdr:to>
    <xdr:cxnSp macro="">
      <xdr:nvCxnSpPr>
        <xdr:cNvPr id="65" name="直線コネクタ 64"/>
        <xdr:cNvCxnSpPr/>
      </xdr:nvCxnSpPr>
      <xdr:spPr>
        <a:xfrm flipV="1">
          <a:off x="2019300" y="6111623"/>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149918</xdr:rowOff>
    </xdr:from>
    <xdr:to>
      <xdr:col>10</xdr:col>
      <xdr:colOff>114300</xdr:colOff>
      <xdr:row>35</xdr:row>
      <xdr:rowOff>155953</xdr:rowOff>
    </xdr:to>
    <xdr:cxnSp macro="">
      <xdr:nvCxnSpPr>
        <xdr:cNvPr id="68" name="直線コネクタ 67"/>
        <xdr:cNvCxnSpPr/>
      </xdr:nvCxnSpPr>
      <xdr:spPr>
        <a:xfrm>
          <a:off x="1130300" y="615066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38700</xdr:rowOff>
    </xdr:from>
    <xdr:to>
      <xdr:col>24</xdr:col>
      <xdr:colOff>114300</xdr:colOff>
      <xdr:row>35</xdr:row>
      <xdr:rowOff>140300</xdr:rowOff>
    </xdr:to>
    <xdr:sp macro="" textlink="">
      <xdr:nvSpPr>
        <xdr:cNvPr id="78" name="楕円 77"/>
        <xdr:cNvSpPr/>
      </xdr:nvSpPr>
      <xdr:spPr>
        <a:xfrm>
          <a:off x="4584700" y="60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61577</xdr:rowOff>
    </xdr:from>
    <xdr:ext cx="534377" cy="259045"/>
    <xdr:sp macro="" textlink="">
      <xdr:nvSpPr>
        <xdr:cNvPr id="79" name="人件費該当値テキスト"/>
        <xdr:cNvSpPr txBox="1"/>
      </xdr:nvSpPr>
      <xdr:spPr>
        <a:xfrm>
          <a:off x="4686300" y="589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126505</xdr:rowOff>
    </xdr:from>
    <xdr:to>
      <xdr:col>20</xdr:col>
      <xdr:colOff>38100</xdr:colOff>
      <xdr:row>35</xdr:row>
      <xdr:rowOff>56655</xdr:rowOff>
    </xdr:to>
    <xdr:sp macro="" textlink="">
      <xdr:nvSpPr>
        <xdr:cNvPr id="80" name="楕円 79"/>
        <xdr:cNvSpPr/>
      </xdr:nvSpPr>
      <xdr:spPr>
        <a:xfrm>
          <a:off x="3746500" y="5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73182</xdr:rowOff>
    </xdr:from>
    <xdr:ext cx="534377" cy="259045"/>
    <xdr:sp macro="" textlink="">
      <xdr:nvSpPr>
        <xdr:cNvPr id="81" name="テキスト ボックス 80"/>
        <xdr:cNvSpPr txBox="1"/>
      </xdr:nvSpPr>
      <xdr:spPr>
        <a:xfrm>
          <a:off x="3530111" y="57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60073</xdr:rowOff>
    </xdr:from>
    <xdr:to>
      <xdr:col>15</xdr:col>
      <xdr:colOff>101600</xdr:colOff>
      <xdr:row>35</xdr:row>
      <xdr:rowOff>161673</xdr:rowOff>
    </xdr:to>
    <xdr:sp macro="" textlink="">
      <xdr:nvSpPr>
        <xdr:cNvPr id="82" name="楕円 81"/>
        <xdr:cNvSpPr/>
      </xdr:nvSpPr>
      <xdr:spPr>
        <a:xfrm>
          <a:off x="2857500" y="606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6750</xdr:rowOff>
    </xdr:from>
    <xdr:ext cx="534377" cy="259045"/>
    <xdr:sp macro="" textlink="">
      <xdr:nvSpPr>
        <xdr:cNvPr id="83" name="テキスト ボックス 82"/>
        <xdr:cNvSpPr txBox="1"/>
      </xdr:nvSpPr>
      <xdr:spPr>
        <a:xfrm>
          <a:off x="2641111" y="583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105153</xdr:rowOff>
    </xdr:from>
    <xdr:to>
      <xdr:col>10</xdr:col>
      <xdr:colOff>165100</xdr:colOff>
      <xdr:row>36</xdr:row>
      <xdr:rowOff>35303</xdr:rowOff>
    </xdr:to>
    <xdr:sp macro="" textlink="">
      <xdr:nvSpPr>
        <xdr:cNvPr id="84" name="楕円 83"/>
        <xdr:cNvSpPr/>
      </xdr:nvSpPr>
      <xdr:spPr>
        <a:xfrm>
          <a:off x="1968500" y="61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26430</xdr:rowOff>
    </xdr:from>
    <xdr:ext cx="534377" cy="259045"/>
    <xdr:sp macro="" textlink="">
      <xdr:nvSpPr>
        <xdr:cNvPr id="85" name="テキスト ボックス 84"/>
        <xdr:cNvSpPr txBox="1"/>
      </xdr:nvSpPr>
      <xdr:spPr>
        <a:xfrm>
          <a:off x="1752111" y="619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99118</xdr:rowOff>
    </xdr:from>
    <xdr:to>
      <xdr:col>6</xdr:col>
      <xdr:colOff>38100</xdr:colOff>
      <xdr:row>36</xdr:row>
      <xdr:rowOff>29268</xdr:rowOff>
    </xdr:to>
    <xdr:sp macro="" textlink="">
      <xdr:nvSpPr>
        <xdr:cNvPr id="86" name="楕円 85"/>
        <xdr:cNvSpPr/>
      </xdr:nvSpPr>
      <xdr:spPr>
        <a:xfrm>
          <a:off x="1079500" y="60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20395</xdr:rowOff>
    </xdr:from>
    <xdr:ext cx="534377" cy="259045"/>
    <xdr:sp macro="" textlink="">
      <xdr:nvSpPr>
        <xdr:cNvPr id="87" name="テキスト ボックス 86"/>
        <xdr:cNvSpPr txBox="1"/>
      </xdr:nvSpPr>
      <xdr:spPr>
        <a:xfrm>
          <a:off x="863111" y="61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142253</xdr:rowOff>
    </xdr:from>
    <xdr:to>
      <xdr:col>24</xdr:col>
      <xdr:colOff>63500</xdr:colOff>
      <xdr:row>57</xdr:row>
      <xdr:rowOff>145903</xdr:rowOff>
    </xdr:to>
    <xdr:cxnSp macro="">
      <xdr:nvCxnSpPr>
        <xdr:cNvPr id="116" name="直線コネクタ 115"/>
        <xdr:cNvCxnSpPr/>
      </xdr:nvCxnSpPr>
      <xdr:spPr>
        <a:xfrm flipV="1">
          <a:off x="3797300" y="9914903"/>
          <a:ext cx="8382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145903</xdr:rowOff>
    </xdr:from>
    <xdr:to>
      <xdr:col>19</xdr:col>
      <xdr:colOff>177800</xdr:colOff>
      <xdr:row>57</xdr:row>
      <xdr:rowOff>164206</xdr:rowOff>
    </xdr:to>
    <xdr:cxnSp macro="">
      <xdr:nvCxnSpPr>
        <xdr:cNvPr id="119" name="直線コネクタ 118"/>
        <xdr:cNvCxnSpPr/>
      </xdr:nvCxnSpPr>
      <xdr:spPr>
        <a:xfrm flipV="1">
          <a:off x="2908300" y="9918553"/>
          <a:ext cx="889000" cy="1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164206</xdr:rowOff>
    </xdr:from>
    <xdr:to>
      <xdr:col>15</xdr:col>
      <xdr:colOff>50800</xdr:colOff>
      <xdr:row>58</xdr:row>
      <xdr:rowOff>6076</xdr:rowOff>
    </xdr:to>
    <xdr:cxnSp macro="">
      <xdr:nvCxnSpPr>
        <xdr:cNvPr id="122" name="直線コネクタ 121"/>
        <xdr:cNvCxnSpPr/>
      </xdr:nvCxnSpPr>
      <xdr:spPr>
        <a:xfrm flipV="1">
          <a:off x="2019300" y="9936856"/>
          <a:ext cx="8890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6076</xdr:rowOff>
    </xdr:from>
    <xdr:to>
      <xdr:col>10</xdr:col>
      <xdr:colOff>114300</xdr:colOff>
      <xdr:row>58</xdr:row>
      <xdr:rowOff>7935</xdr:rowOff>
    </xdr:to>
    <xdr:cxnSp macro="">
      <xdr:nvCxnSpPr>
        <xdr:cNvPr id="125" name="直線コネクタ 124"/>
        <xdr:cNvCxnSpPr/>
      </xdr:nvCxnSpPr>
      <xdr:spPr>
        <a:xfrm flipV="1">
          <a:off x="1130300" y="9950176"/>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91453</xdr:rowOff>
    </xdr:from>
    <xdr:to>
      <xdr:col>24</xdr:col>
      <xdr:colOff>114300</xdr:colOff>
      <xdr:row>58</xdr:row>
      <xdr:rowOff>21603</xdr:rowOff>
    </xdr:to>
    <xdr:sp macro="" textlink="">
      <xdr:nvSpPr>
        <xdr:cNvPr id="135" name="楕円 134"/>
        <xdr:cNvSpPr/>
      </xdr:nvSpPr>
      <xdr:spPr>
        <a:xfrm>
          <a:off x="4584700" y="98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50830</xdr:rowOff>
    </xdr:from>
    <xdr:ext cx="534377" cy="259045"/>
    <xdr:sp macro="" textlink="">
      <xdr:nvSpPr>
        <xdr:cNvPr id="136" name="物件費該当値テキスト"/>
        <xdr:cNvSpPr txBox="1"/>
      </xdr:nvSpPr>
      <xdr:spPr>
        <a:xfrm>
          <a:off x="4686300" y="96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95103</xdr:rowOff>
    </xdr:from>
    <xdr:to>
      <xdr:col>20</xdr:col>
      <xdr:colOff>38100</xdr:colOff>
      <xdr:row>58</xdr:row>
      <xdr:rowOff>25253</xdr:rowOff>
    </xdr:to>
    <xdr:sp macro="" textlink="">
      <xdr:nvSpPr>
        <xdr:cNvPr id="137" name="楕円 136"/>
        <xdr:cNvSpPr/>
      </xdr:nvSpPr>
      <xdr:spPr>
        <a:xfrm>
          <a:off x="3746500" y="98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16380</xdr:rowOff>
    </xdr:from>
    <xdr:ext cx="534377" cy="259045"/>
    <xdr:sp macro="" textlink="">
      <xdr:nvSpPr>
        <xdr:cNvPr id="138" name="テキスト ボックス 137"/>
        <xdr:cNvSpPr txBox="1"/>
      </xdr:nvSpPr>
      <xdr:spPr>
        <a:xfrm>
          <a:off x="3530111" y="996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113406</xdr:rowOff>
    </xdr:from>
    <xdr:to>
      <xdr:col>15</xdr:col>
      <xdr:colOff>101600</xdr:colOff>
      <xdr:row>58</xdr:row>
      <xdr:rowOff>43556</xdr:rowOff>
    </xdr:to>
    <xdr:sp macro="" textlink="">
      <xdr:nvSpPr>
        <xdr:cNvPr id="139" name="楕円 138"/>
        <xdr:cNvSpPr/>
      </xdr:nvSpPr>
      <xdr:spPr>
        <a:xfrm>
          <a:off x="2857500" y="98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60083</xdr:rowOff>
    </xdr:from>
    <xdr:ext cx="534377" cy="259045"/>
    <xdr:sp macro="" textlink="">
      <xdr:nvSpPr>
        <xdr:cNvPr id="140" name="テキスト ボックス 139"/>
        <xdr:cNvSpPr txBox="1"/>
      </xdr:nvSpPr>
      <xdr:spPr>
        <a:xfrm>
          <a:off x="2641111" y="96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126726</xdr:rowOff>
    </xdr:from>
    <xdr:to>
      <xdr:col>10</xdr:col>
      <xdr:colOff>165100</xdr:colOff>
      <xdr:row>58</xdr:row>
      <xdr:rowOff>56876</xdr:rowOff>
    </xdr:to>
    <xdr:sp macro="" textlink="">
      <xdr:nvSpPr>
        <xdr:cNvPr id="141" name="楕円 140"/>
        <xdr:cNvSpPr/>
      </xdr:nvSpPr>
      <xdr:spPr>
        <a:xfrm>
          <a:off x="1968500" y="98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48003</xdr:rowOff>
    </xdr:from>
    <xdr:ext cx="534377" cy="259045"/>
    <xdr:sp macro="" textlink="">
      <xdr:nvSpPr>
        <xdr:cNvPr id="142" name="テキスト ボックス 141"/>
        <xdr:cNvSpPr txBox="1"/>
      </xdr:nvSpPr>
      <xdr:spPr>
        <a:xfrm>
          <a:off x="1752111" y="99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128585</xdr:rowOff>
    </xdr:from>
    <xdr:to>
      <xdr:col>6</xdr:col>
      <xdr:colOff>38100</xdr:colOff>
      <xdr:row>58</xdr:row>
      <xdr:rowOff>58735</xdr:rowOff>
    </xdr:to>
    <xdr:sp macro="" textlink="">
      <xdr:nvSpPr>
        <xdr:cNvPr id="143" name="楕円 142"/>
        <xdr:cNvSpPr/>
      </xdr:nvSpPr>
      <xdr:spPr>
        <a:xfrm>
          <a:off x="1079500" y="990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49862</xdr:rowOff>
    </xdr:from>
    <xdr:ext cx="534377" cy="259045"/>
    <xdr:sp macro="" textlink="">
      <xdr:nvSpPr>
        <xdr:cNvPr id="144" name="テキスト ボックス 143"/>
        <xdr:cNvSpPr txBox="1"/>
      </xdr:nvSpPr>
      <xdr:spPr>
        <a:xfrm>
          <a:off x="863111" y="999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21685</xdr:rowOff>
    </xdr:from>
    <xdr:to>
      <xdr:col>24</xdr:col>
      <xdr:colOff>63500</xdr:colOff>
      <xdr:row>76</xdr:row>
      <xdr:rowOff>78721</xdr:rowOff>
    </xdr:to>
    <xdr:cxnSp macro="">
      <xdr:nvCxnSpPr>
        <xdr:cNvPr id="169" name="直線コネクタ 168"/>
        <xdr:cNvCxnSpPr/>
      </xdr:nvCxnSpPr>
      <xdr:spPr>
        <a:xfrm flipV="1">
          <a:off x="3797300" y="13051885"/>
          <a:ext cx="8382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77921</xdr:rowOff>
    </xdr:from>
    <xdr:to>
      <xdr:col>19</xdr:col>
      <xdr:colOff>177800</xdr:colOff>
      <xdr:row>76</xdr:row>
      <xdr:rowOff>78721</xdr:rowOff>
    </xdr:to>
    <xdr:cxnSp macro="">
      <xdr:nvCxnSpPr>
        <xdr:cNvPr id="172" name="直線コネクタ 171"/>
        <xdr:cNvCxnSpPr/>
      </xdr:nvCxnSpPr>
      <xdr:spPr>
        <a:xfrm>
          <a:off x="2908300" y="1310812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77921</xdr:rowOff>
    </xdr:from>
    <xdr:to>
      <xdr:col>15</xdr:col>
      <xdr:colOff>50800</xdr:colOff>
      <xdr:row>76</xdr:row>
      <xdr:rowOff>103181</xdr:rowOff>
    </xdr:to>
    <xdr:cxnSp macro="">
      <xdr:nvCxnSpPr>
        <xdr:cNvPr id="175" name="直線コネクタ 174"/>
        <xdr:cNvCxnSpPr/>
      </xdr:nvCxnSpPr>
      <xdr:spPr>
        <a:xfrm flipV="1">
          <a:off x="2019300" y="13108121"/>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103181</xdr:rowOff>
    </xdr:from>
    <xdr:to>
      <xdr:col>10</xdr:col>
      <xdr:colOff>114300</xdr:colOff>
      <xdr:row>76</xdr:row>
      <xdr:rowOff>131184</xdr:rowOff>
    </xdr:to>
    <xdr:cxnSp macro="">
      <xdr:nvCxnSpPr>
        <xdr:cNvPr id="178" name="直線コネクタ 177"/>
        <xdr:cNvCxnSpPr/>
      </xdr:nvCxnSpPr>
      <xdr:spPr>
        <a:xfrm flipV="1">
          <a:off x="1130300" y="13133381"/>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149737</xdr:rowOff>
    </xdr:from>
    <xdr:ext cx="469744" cy="259045"/>
    <xdr:sp macro="" textlink="">
      <xdr:nvSpPr>
        <xdr:cNvPr id="180" name="テキスト ボックス 179"/>
        <xdr:cNvSpPr txBox="1"/>
      </xdr:nvSpPr>
      <xdr:spPr>
        <a:xfrm>
          <a:off x="1784428"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142335</xdr:rowOff>
    </xdr:from>
    <xdr:to>
      <xdr:col>24</xdr:col>
      <xdr:colOff>114300</xdr:colOff>
      <xdr:row>76</xdr:row>
      <xdr:rowOff>72485</xdr:rowOff>
    </xdr:to>
    <xdr:sp macro="" textlink="">
      <xdr:nvSpPr>
        <xdr:cNvPr id="188" name="楕円 187"/>
        <xdr:cNvSpPr/>
      </xdr:nvSpPr>
      <xdr:spPr>
        <a:xfrm>
          <a:off x="4584700" y="130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165212</xdr:rowOff>
    </xdr:from>
    <xdr:ext cx="469744" cy="259045"/>
    <xdr:sp macro="" textlink="">
      <xdr:nvSpPr>
        <xdr:cNvPr id="189" name="維持補修費該当値テキスト"/>
        <xdr:cNvSpPr txBox="1"/>
      </xdr:nvSpPr>
      <xdr:spPr>
        <a:xfrm>
          <a:off x="4686300" y="1285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27921</xdr:rowOff>
    </xdr:from>
    <xdr:to>
      <xdr:col>20</xdr:col>
      <xdr:colOff>38100</xdr:colOff>
      <xdr:row>76</xdr:row>
      <xdr:rowOff>129521</xdr:rowOff>
    </xdr:to>
    <xdr:sp macro="" textlink="">
      <xdr:nvSpPr>
        <xdr:cNvPr id="190" name="楕円 189"/>
        <xdr:cNvSpPr/>
      </xdr:nvSpPr>
      <xdr:spPr>
        <a:xfrm>
          <a:off x="3746500" y="130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146048</xdr:rowOff>
    </xdr:from>
    <xdr:ext cx="469744" cy="259045"/>
    <xdr:sp macro="" textlink="">
      <xdr:nvSpPr>
        <xdr:cNvPr id="191" name="テキスト ボックス 190"/>
        <xdr:cNvSpPr txBox="1"/>
      </xdr:nvSpPr>
      <xdr:spPr>
        <a:xfrm>
          <a:off x="3562428" y="1283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27121</xdr:rowOff>
    </xdr:from>
    <xdr:to>
      <xdr:col>15</xdr:col>
      <xdr:colOff>101600</xdr:colOff>
      <xdr:row>76</xdr:row>
      <xdr:rowOff>128721</xdr:rowOff>
    </xdr:to>
    <xdr:sp macro="" textlink="">
      <xdr:nvSpPr>
        <xdr:cNvPr id="192" name="楕円 191"/>
        <xdr:cNvSpPr/>
      </xdr:nvSpPr>
      <xdr:spPr>
        <a:xfrm>
          <a:off x="2857500" y="130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145248</xdr:rowOff>
    </xdr:from>
    <xdr:ext cx="469744" cy="259045"/>
    <xdr:sp macro="" textlink="">
      <xdr:nvSpPr>
        <xdr:cNvPr id="193" name="テキスト ボックス 192"/>
        <xdr:cNvSpPr txBox="1"/>
      </xdr:nvSpPr>
      <xdr:spPr>
        <a:xfrm>
          <a:off x="2673428" y="1283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52381</xdr:rowOff>
    </xdr:from>
    <xdr:to>
      <xdr:col>10</xdr:col>
      <xdr:colOff>165100</xdr:colOff>
      <xdr:row>76</xdr:row>
      <xdr:rowOff>153981</xdr:rowOff>
    </xdr:to>
    <xdr:sp macro="" textlink="">
      <xdr:nvSpPr>
        <xdr:cNvPr id="194" name="楕円 193"/>
        <xdr:cNvSpPr/>
      </xdr:nvSpPr>
      <xdr:spPr>
        <a:xfrm>
          <a:off x="1968500" y="130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170508</xdr:rowOff>
    </xdr:from>
    <xdr:ext cx="469744" cy="259045"/>
    <xdr:sp macro="" textlink="">
      <xdr:nvSpPr>
        <xdr:cNvPr id="195" name="テキスト ボックス 194"/>
        <xdr:cNvSpPr txBox="1"/>
      </xdr:nvSpPr>
      <xdr:spPr>
        <a:xfrm>
          <a:off x="1784428" y="1285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80384</xdr:rowOff>
    </xdr:from>
    <xdr:to>
      <xdr:col>6</xdr:col>
      <xdr:colOff>38100</xdr:colOff>
      <xdr:row>77</xdr:row>
      <xdr:rowOff>10534</xdr:rowOff>
    </xdr:to>
    <xdr:sp macro="" textlink="">
      <xdr:nvSpPr>
        <xdr:cNvPr id="196" name="楕円 195"/>
        <xdr:cNvSpPr/>
      </xdr:nvSpPr>
      <xdr:spPr>
        <a:xfrm>
          <a:off x="1079500" y="131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1661</xdr:rowOff>
    </xdr:from>
    <xdr:ext cx="469744" cy="259045"/>
    <xdr:sp macro="" textlink="">
      <xdr:nvSpPr>
        <xdr:cNvPr id="197" name="テキスト ボックス 196"/>
        <xdr:cNvSpPr txBox="1"/>
      </xdr:nvSpPr>
      <xdr:spPr>
        <a:xfrm>
          <a:off x="895428" y="1320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24715</xdr:rowOff>
    </xdr:from>
    <xdr:to>
      <xdr:col>24</xdr:col>
      <xdr:colOff>63500</xdr:colOff>
      <xdr:row>95</xdr:row>
      <xdr:rowOff>28511</xdr:rowOff>
    </xdr:to>
    <xdr:cxnSp macro="">
      <xdr:nvCxnSpPr>
        <xdr:cNvPr id="227" name="直線コネクタ 226"/>
        <xdr:cNvCxnSpPr/>
      </xdr:nvCxnSpPr>
      <xdr:spPr>
        <a:xfrm flipV="1">
          <a:off x="3797300" y="16312465"/>
          <a:ext cx="8382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28511</xdr:rowOff>
    </xdr:from>
    <xdr:to>
      <xdr:col>19</xdr:col>
      <xdr:colOff>177800</xdr:colOff>
      <xdr:row>95</xdr:row>
      <xdr:rowOff>99428</xdr:rowOff>
    </xdr:to>
    <xdr:cxnSp macro="">
      <xdr:nvCxnSpPr>
        <xdr:cNvPr id="230" name="直線コネクタ 229"/>
        <xdr:cNvCxnSpPr/>
      </xdr:nvCxnSpPr>
      <xdr:spPr>
        <a:xfrm flipV="1">
          <a:off x="2908300" y="16316261"/>
          <a:ext cx="889000" cy="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99428</xdr:rowOff>
    </xdr:from>
    <xdr:to>
      <xdr:col>15</xdr:col>
      <xdr:colOff>50800</xdr:colOff>
      <xdr:row>95</xdr:row>
      <xdr:rowOff>126822</xdr:rowOff>
    </xdr:to>
    <xdr:cxnSp macro="">
      <xdr:nvCxnSpPr>
        <xdr:cNvPr id="233" name="直線コネクタ 232"/>
        <xdr:cNvCxnSpPr/>
      </xdr:nvCxnSpPr>
      <xdr:spPr>
        <a:xfrm flipV="1">
          <a:off x="2019300" y="16387178"/>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126822</xdr:rowOff>
    </xdr:from>
    <xdr:to>
      <xdr:col>10</xdr:col>
      <xdr:colOff>114300</xdr:colOff>
      <xdr:row>96</xdr:row>
      <xdr:rowOff>39472</xdr:rowOff>
    </xdr:to>
    <xdr:cxnSp macro="">
      <xdr:nvCxnSpPr>
        <xdr:cNvPr id="236" name="直線コネクタ 235"/>
        <xdr:cNvCxnSpPr/>
      </xdr:nvCxnSpPr>
      <xdr:spPr>
        <a:xfrm flipV="1">
          <a:off x="1130300" y="16414572"/>
          <a:ext cx="889000" cy="8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145365</xdr:rowOff>
    </xdr:from>
    <xdr:to>
      <xdr:col>24</xdr:col>
      <xdr:colOff>114300</xdr:colOff>
      <xdr:row>95</xdr:row>
      <xdr:rowOff>75515</xdr:rowOff>
    </xdr:to>
    <xdr:sp macro="" textlink="">
      <xdr:nvSpPr>
        <xdr:cNvPr id="246" name="楕円 245"/>
        <xdr:cNvSpPr/>
      </xdr:nvSpPr>
      <xdr:spPr>
        <a:xfrm>
          <a:off x="4584700" y="162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168242</xdr:rowOff>
    </xdr:from>
    <xdr:ext cx="534377" cy="259045"/>
    <xdr:sp macro="" textlink="">
      <xdr:nvSpPr>
        <xdr:cNvPr id="247" name="扶助費該当値テキスト"/>
        <xdr:cNvSpPr txBox="1"/>
      </xdr:nvSpPr>
      <xdr:spPr>
        <a:xfrm>
          <a:off x="4686300" y="1611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149161</xdr:rowOff>
    </xdr:from>
    <xdr:to>
      <xdr:col>20</xdr:col>
      <xdr:colOff>38100</xdr:colOff>
      <xdr:row>95</xdr:row>
      <xdr:rowOff>79311</xdr:rowOff>
    </xdr:to>
    <xdr:sp macro="" textlink="">
      <xdr:nvSpPr>
        <xdr:cNvPr id="248" name="楕円 247"/>
        <xdr:cNvSpPr/>
      </xdr:nvSpPr>
      <xdr:spPr>
        <a:xfrm>
          <a:off x="3746500" y="162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95838</xdr:rowOff>
    </xdr:from>
    <xdr:ext cx="534377" cy="259045"/>
    <xdr:sp macro="" textlink="">
      <xdr:nvSpPr>
        <xdr:cNvPr id="249" name="テキスト ボックス 248"/>
        <xdr:cNvSpPr txBox="1"/>
      </xdr:nvSpPr>
      <xdr:spPr>
        <a:xfrm>
          <a:off x="3530111" y="16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48628</xdr:rowOff>
    </xdr:from>
    <xdr:to>
      <xdr:col>15</xdr:col>
      <xdr:colOff>101600</xdr:colOff>
      <xdr:row>95</xdr:row>
      <xdr:rowOff>150228</xdr:rowOff>
    </xdr:to>
    <xdr:sp macro="" textlink="">
      <xdr:nvSpPr>
        <xdr:cNvPr id="250" name="楕円 249"/>
        <xdr:cNvSpPr/>
      </xdr:nvSpPr>
      <xdr:spPr>
        <a:xfrm>
          <a:off x="2857500" y="163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166755</xdr:rowOff>
    </xdr:from>
    <xdr:ext cx="534377" cy="259045"/>
    <xdr:sp macro="" textlink="">
      <xdr:nvSpPr>
        <xdr:cNvPr id="251" name="テキスト ボックス 250"/>
        <xdr:cNvSpPr txBox="1"/>
      </xdr:nvSpPr>
      <xdr:spPr>
        <a:xfrm>
          <a:off x="2641111" y="161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76022</xdr:rowOff>
    </xdr:from>
    <xdr:to>
      <xdr:col>10</xdr:col>
      <xdr:colOff>165100</xdr:colOff>
      <xdr:row>96</xdr:row>
      <xdr:rowOff>6172</xdr:rowOff>
    </xdr:to>
    <xdr:sp macro="" textlink="">
      <xdr:nvSpPr>
        <xdr:cNvPr id="252" name="楕円 251"/>
        <xdr:cNvSpPr/>
      </xdr:nvSpPr>
      <xdr:spPr>
        <a:xfrm>
          <a:off x="1968500" y="163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168749</xdr:rowOff>
    </xdr:from>
    <xdr:ext cx="534377" cy="259045"/>
    <xdr:sp macro="" textlink="">
      <xdr:nvSpPr>
        <xdr:cNvPr id="253" name="テキスト ボックス 252"/>
        <xdr:cNvSpPr txBox="1"/>
      </xdr:nvSpPr>
      <xdr:spPr>
        <a:xfrm>
          <a:off x="1752111" y="164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160122</xdr:rowOff>
    </xdr:from>
    <xdr:to>
      <xdr:col>6</xdr:col>
      <xdr:colOff>38100</xdr:colOff>
      <xdr:row>96</xdr:row>
      <xdr:rowOff>90272</xdr:rowOff>
    </xdr:to>
    <xdr:sp macro="" textlink="">
      <xdr:nvSpPr>
        <xdr:cNvPr id="254" name="楕円 253"/>
        <xdr:cNvSpPr/>
      </xdr:nvSpPr>
      <xdr:spPr>
        <a:xfrm>
          <a:off x="1079500" y="164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81399</xdr:rowOff>
    </xdr:from>
    <xdr:ext cx="534377" cy="259045"/>
    <xdr:sp macro="" textlink="">
      <xdr:nvSpPr>
        <xdr:cNvPr id="255" name="テキスト ボックス 254"/>
        <xdr:cNvSpPr txBox="1"/>
      </xdr:nvSpPr>
      <xdr:spPr>
        <a:xfrm>
          <a:off x="863111" y="165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100940</xdr:rowOff>
    </xdr:from>
    <xdr:to>
      <xdr:col>55</xdr:col>
      <xdr:colOff>0</xdr:colOff>
      <xdr:row>35</xdr:row>
      <xdr:rowOff>65926</xdr:rowOff>
    </xdr:to>
    <xdr:cxnSp macro="">
      <xdr:nvCxnSpPr>
        <xdr:cNvPr id="284" name="直線コネクタ 283"/>
        <xdr:cNvCxnSpPr/>
      </xdr:nvCxnSpPr>
      <xdr:spPr>
        <a:xfrm flipV="1">
          <a:off x="9639300" y="5930240"/>
          <a:ext cx="838200" cy="1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65926</xdr:rowOff>
    </xdr:from>
    <xdr:to>
      <xdr:col>50</xdr:col>
      <xdr:colOff>114300</xdr:colOff>
      <xdr:row>35</xdr:row>
      <xdr:rowOff>98946</xdr:rowOff>
    </xdr:to>
    <xdr:cxnSp macro="">
      <xdr:nvCxnSpPr>
        <xdr:cNvPr id="287" name="直線コネクタ 286"/>
        <xdr:cNvCxnSpPr/>
      </xdr:nvCxnSpPr>
      <xdr:spPr>
        <a:xfrm flipV="1">
          <a:off x="8750300" y="6066676"/>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19457</xdr:rowOff>
    </xdr:from>
    <xdr:to>
      <xdr:col>45</xdr:col>
      <xdr:colOff>177800</xdr:colOff>
      <xdr:row>35</xdr:row>
      <xdr:rowOff>98946</xdr:rowOff>
    </xdr:to>
    <xdr:cxnSp macro="">
      <xdr:nvCxnSpPr>
        <xdr:cNvPr id="290" name="直線コネクタ 289"/>
        <xdr:cNvCxnSpPr/>
      </xdr:nvCxnSpPr>
      <xdr:spPr>
        <a:xfrm>
          <a:off x="7861300" y="6020207"/>
          <a:ext cx="889000" cy="7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150533</xdr:rowOff>
    </xdr:from>
    <xdr:to>
      <xdr:col>41</xdr:col>
      <xdr:colOff>50800</xdr:colOff>
      <xdr:row>35</xdr:row>
      <xdr:rowOff>19457</xdr:rowOff>
    </xdr:to>
    <xdr:cxnSp macro="">
      <xdr:nvCxnSpPr>
        <xdr:cNvPr id="293" name="直線コネクタ 292"/>
        <xdr:cNvCxnSpPr/>
      </xdr:nvCxnSpPr>
      <xdr:spPr>
        <a:xfrm>
          <a:off x="6972300" y="5979833"/>
          <a:ext cx="889000" cy="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50140</xdr:rowOff>
    </xdr:from>
    <xdr:to>
      <xdr:col>55</xdr:col>
      <xdr:colOff>50800</xdr:colOff>
      <xdr:row>34</xdr:row>
      <xdr:rowOff>151740</xdr:rowOff>
    </xdr:to>
    <xdr:sp macro="" textlink="">
      <xdr:nvSpPr>
        <xdr:cNvPr id="303" name="楕円 302"/>
        <xdr:cNvSpPr/>
      </xdr:nvSpPr>
      <xdr:spPr>
        <a:xfrm>
          <a:off x="10426700" y="58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73017</xdr:rowOff>
    </xdr:from>
    <xdr:ext cx="534377" cy="259045"/>
    <xdr:sp macro="" textlink="">
      <xdr:nvSpPr>
        <xdr:cNvPr id="304" name="補助費等該当値テキスト"/>
        <xdr:cNvSpPr txBox="1"/>
      </xdr:nvSpPr>
      <xdr:spPr>
        <a:xfrm>
          <a:off x="10528300" y="57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15126</xdr:rowOff>
    </xdr:from>
    <xdr:to>
      <xdr:col>50</xdr:col>
      <xdr:colOff>165100</xdr:colOff>
      <xdr:row>35</xdr:row>
      <xdr:rowOff>116726</xdr:rowOff>
    </xdr:to>
    <xdr:sp macro="" textlink="">
      <xdr:nvSpPr>
        <xdr:cNvPr id="305" name="楕円 304"/>
        <xdr:cNvSpPr/>
      </xdr:nvSpPr>
      <xdr:spPr>
        <a:xfrm>
          <a:off x="9588500" y="601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133253</xdr:rowOff>
    </xdr:from>
    <xdr:ext cx="534377" cy="259045"/>
    <xdr:sp macro="" textlink="">
      <xdr:nvSpPr>
        <xdr:cNvPr id="306" name="テキスト ボックス 305"/>
        <xdr:cNvSpPr txBox="1"/>
      </xdr:nvSpPr>
      <xdr:spPr>
        <a:xfrm>
          <a:off x="9372111" y="57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48146</xdr:rowOff>
    </xdr:from>
    <xdr:to>
      <xdr:col>46</xdr:col>
      <xdr:colOff>38100</xdr:colOff>
      <xdr:row>35</xdr:row>
      <xdr:rowOff>149746</xdr:rowOff>
    </xdr:to>
    <xdr:sp macro="" textlink="">
      <xdr:nvSpPr>
        <xdr:cNvPr id="307" name="楕円 306"/>
        <xdr:cNvSpPr/>
      </xdr:nvSpPr>
      <xdr:spPr>
        <a:xfrm>
          <a:off x="8699500" y="60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166273</xdr:rowOff>
    </xdr:from>
    <xdr:ext cx="534377" cy="259045"/>
    <xdr:sp macro="" textlink="">
      <xdr:nvSpPr>
        <xdr:cNvPr id="308" name="テキスト ボックス 307"/>
        <xdr:cNvSpPr txBox="1"/>
      </xdr:nvSpPr>
      <xdr:spPr>
        <a:xfrm>
          <a:off x="8483111" y="582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140107</xdr:rowOff>
    </xdr:from>
    <xdr:to>
      <xdr:col>41</xdr:col>
      <xdr:colOff>101600</xdr:colOff>
      <xdr:row>35</xdr:row>
      <xdr:rowOff>70257</xdr:rowOff>
    </xdr:to>
    <xdr:sp macro="" textlink="">
      <xdr:nvSpPr>
        <xdr:cNvPr id="309" name="楕円 308"/>
        <xdr:cNvSpPr/>
      </xdr:nvSpPr>
      <xdr:spPr>
        <a:xfrm>
          <a:off x="7810500" y="59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86784</xdr:rowOff>
    </xdr:from>
    <xdr:ext cx="534377" cy="259045"/>
    <xdr:sp macro="" textlink="">
      <xdr:nvSpPr>
        <xdr:cNvPr id="310" name="テキスト ボックス 309"/>
        <xdr:cNvSpPr txBox="1"/>
      </xdr:nvSpPr>
      <xdr:spPr>
        <a:xfrm>
          <a:off x="7594111" y="57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99733</xdr:rowOff>
    </xdr:from>
    <xdr:to>
      <xdr:col>36</xdr:col>
      <xdr:colOff>165100</xdr:colOff>
      <xdr:row>35</xdr:row>
      <xdr:rowOff>29883</xdr:rowOff>
    </xdr:to>
    <xdr:sp macro="" textlink="">
      <xdr:nvSpPr>
        <xdr:cNvPr id="311" name="楕円 310"/>
        <xdr:cNvSpPr/>
      </xdr:nvSpPr>
      <xdr:spPr>
        <a:xfrm>
          <a:off x="6921500" y="59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46410</xdr:rowOff>
    </xdr:from>
    <xdr:ext cx="534377" cy="259045"/>
    <xdr:sp macro="" textlink="">
      <xdr:nvSpPr>
        <xdr:cNvPr id="312" name="テキスト ボックス 311"/>
        <xdr:cNvSpPr txBox="1"/>
      </xdr:nvSpPr>
      <xdr:spPr>
        <a:xfrm>
          <a:off x="6705111" y="57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168216</xdr:rowOff>
    </xdr:from>
    <xdr:to>
      <xdr:col>55</xdr:col>
      <xdr:colOff>0</xdr:colOff>
      <xdr:row>58</xdr:row>
      <xdr:rowOff>75181</xdr:rowOff>
    </xdr:to>
    <xdr:cxnSp macro="">
      <xdr:nvCxnSpPr>
        <xdr:cNvPr id="341" name="直線コネクタ 340"/>
        <xdr:cNvCxnSpPr/>
      </xdr:nvCxnSpPr>
      <xdr:spPr>
        <a:xfrm flipV="1">
          <a:off x="9639300" y="9940866"/>
          <a:ext cx="838200" cy="7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74806</xdr:rowOff>
    </xdr:from>
    <xdr:to>
      <xdr:col>50</xdr:col>
      <xdr:colOff>114300</xdr:colOff>
      <xdr:row>58</xdr:row>
      <xdr:rowOff>75181</xdr:rowOff>
    </xdr:to>
    <xdr:cxnSp macro="">
      <xdr:nvCxnSpPr>
        <xdr:cNvPr id="344" name="直線コネクタ 343"/>
        <xdr:cNvCxnSpPr/>
      </xdr:nvCxnSpPr>
      <xdr:spPr>
        <a:xfrm>
          <a:off x="8750300" y="10018906"/>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74806</xdr:rowOff>
    </xdr:from>
    <xdr:to>
      <xdr:col>45</xdr:col>
      <xdr:colOff>177800</xdr:colOff>
      <xdr:row>58</xdr:row>
      <xdr:rowOff>98658</xdr:rowOff>
    </xdr:to>
    <xdr:cxnSp macro="">
      <xdr:nvCxnSpPr>
        <xdr:cNvPr id="347" name="直線コネクタ 346"/>
        <xdr:cNvCxnSpPr/>
      </xdr:nvCxnSpPr>
      <xdr:spPr>
        <a:xfrm flipV="1">
          <a:off x="7861300" y="10018906"/>
          <a:ext cx="8890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67958</xdr:rowOff>
    </xdr:from>
    <xdr:to>
      <xdr:col>41</xdr:col>
      <xdr:colOff>50800</xdr:colOff>
      <xdr:row>58</xdr:row>
      <xdr:rowOff>98658</xdr:rowOff>
    </xdr:to>
    <xdr:cxnSp macro="">
      <xdr:nvCxnSpPr>
        <xdr:cNvPr id="350" name="直線コネクタ 349"/>
        <xdr:cNvCxnSpPr/>
      </xdr:nvCxnSpPr>
      <xdr:spPr>
        <a:xfrm>
          <a:off x="6972300" y="10012058"/>
          <a:ext cx="889000" cy="3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135991</xdr:rowOff>
    </xdr:from>
    <xdr:ext cx="534377" cy="259045"/>
    <xdr:sp macro="" textlink="">
      <xdr:nvSpPr>
        <xdr:cNvPr id="354" name="テキスト ボックス 353"/>
        <xdr:cNvSpPr txBox="1"/>
      </xdr:nvSpPr>
      <xdr:spPr>
        <a:xfrm>
          <a:off x="6705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117416</xdr:rowOff>
    </xdr:from>
    <xdr:to>
      <xdr:col>55</xdr:col>
      <xdr:colOff>50800</xdr:colOff>
      <xdr:row>58</xdr:row>
      <xdr:rowOff>47566</xdr:rowOff>
    </xdr:to>
    <xdr:sp macro="" textlink="">
      <xdr:nvSpPr>
        <xdr:cNvPr id="360" name="楕円 359"/>
        <xdr:cNvSpPr/>
      </xdr:nvSpPr>
      <xdr:spPr>
        <a:xfrm>
          <a:off x="10426700" y="98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140293</xdr:rowOff>
    </xdr:from>
    <xdr:ext cx="599010" cy="259045"/>
    <xdr:sp macro="" textlink="">
      <xdr:nvSpPr>
        <xdr:cNvPr id="361" name="普通建設事業費該当値テキスト"/>
        <xdr:cNvSpPr txBox="1"/>
      </xdr:nvSpPr>
      <xdr:spPr>
        <a:xfrm>
          <a:off x="10528300" y="974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24381</xdr:rowOff>
    </xdr:from>
    <xdr:to>
      <xdr:col>50</xdr:col>
      <xdr:colOff>165100</xdr:colOff>
      <xdr:row>58</xdr:row>
      <xdr:rowOff>125981</xdr:rowOff>
    </xdr:to>
    <xdr:sp macro="" textlink="">
      <xdr:nvSpPr>
        <xdr:cNvPr id="362" name="楕円 361"/>
        <xdr:cNvSpPr/>
      </xdr:nvSpPr>
      <xdr:spPr>
        <a:xfrm>
          <a:off x="9588500" y="996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142508</xdr:rowOff>
    </xdr:from>
    <xdr:ext cx="534377" cy="259045"/>
    <xdr:sp macro="" textlink="">
      <xdr:nvSpPr>
        <xdr:cNvPr id="363" name="テキスト ボックス 362"/>
        <xdr:cNvSpPr txBox="1"/>
      </xdr:nvSpPr>
      <xdr:spPr>
        <a:xfrm>
          <a:off x="9372111" y="974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24006</xdr:rowOff>
    </xdr:from>
    <xdr:to>
      <xdr:col>46</xdr:col>
      <xdr:colOff>38100</xdr:colOff>
      <xdr:row>58</xdr:row>
      <xdr:rowOff>125606</xdr:rowOff>
    </xdr:to>
    <xdr:sp macro="" textlink="">
      <xdr:nvSpPr>
        <xdr:cNvPr id="364" name="楕円 363"/>
        <xdr:cNvSpPr/>
      </xdr:nvSpPr>
      <xdr:spPr>
        <a:xfrm>
          <a:off x="8699500" y="996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142133</xdr:rowOff>
    </xdr:from>
    <xdr:ext cx="534377" cy="259045"/>
    <xdr:sp macro="" textlink="">
      <xdr:nvSpPr>
        <xdr:cNvPr id="365" name="テキスト ボックス 364"/>
        <xdr:cNvSpPr txBox="1"/>
      </xdr:nvSpPr>
      <xdr:spPr>
        <a:xfrm>
          <a:off x="8483111" y="974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47858</xdr:rowOff>
    </xdr:from>
    <xdr:to>
      <xdr:col>41</xdr:col>
      <xdr:colOff>101600</xdr:colOff>
      <xdr:row>58</xdr:row>
      <xdr:rowOff>149458</xdr:rowOff>
    </xdr:to>
    <xdr:sp macro="" textlink="">
      <xdr:nvSpPr>
        <xdr:cNvPr id="366" name="楕円 365"/>
        <xdr:cNvSpPr/>
      </xdr:nvSpPr>
      <xdr:spPr>
        <a:xfrm>
          <a:off x="7810500" y="999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140585</xdr:rowOff>
    </xdr:from>
    <xdr:ext cx="534377" cy="259045"/>
    <xdr:sp macro="" textlink="">
      <xdr:nvSpPr>
        <xdr:cNvPr id="367" name="テキスト ボックス 366"/>
        <xdr:cNvSpPr txBox="1"/>
      </xdr:nvSpPr>
      <xdr:spPr>
        <a:xfrm>
          <a:off x="7594111" y="1008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17158</xdr:rowOff>
    </xdr:from>
    <xdr:to>
      <xdr:col>36</xdr:col>
      <xdr:colOff>165100</xdr:colOff>
      <xdr:row>58</xdr:row>
      <xdr:rowOff>118758</xdr:rowOff>
    </xdr:to>
    <xdr:sp macro="" textlink="">
      <xdr:nvSpPr>
        <xdr:cNvPr id="368" name="楕円 367"/>
        <xdr:cNvSpPr/>
      </xdr:nvSpPr>
      <xdr:spPr>
        <a:xfrm>
          <a:off x="6921500" y="99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135285</xdr:rowOff>
    </xdr:from>
    <xdr:ext cx="534377" cy="259045"/>
    <xdr:sp macro="" textlink="">
      <xdr:nvSpPr>
        <xdr:cNvPr id="369" name="テキスト ボックス 368"/>
        <xdr:cNvSpPr txBox="1"/>
      </xdr:nvSpPr>
      <xdr:spPr>
        <a:xfrm>
          <a:off x="6705111" y="973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67337</xdr:rowOff>
    </xdr:from>
    <xdr:to>
      <xdr:col>55</xdr:col>
      <xdr:colOff>0</xdr:colOff>
      <xdr:row>78</xdr:row>
      <xdr:rowOff>120600</xdr:rowOff>
    </xdr:to>
    <xdr:cxnSp macro="">
      <xdr:nvCxnSpPr>
        <xdr:cNvPr id="396" name="直線コネクタ 395"/>
        <xdr:cNvCxnSpPr/>
      </xdr:nvCxnSpPr>
      <xdr:spPr>
        <a:xfrm flipV="1">
          <a:off x="9639300" y="13440437"/>
          <a:ext cx="8382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40314</xdr:rowOff>
    </xdr:from>
    <xdr:to>
      <xdr:col>50</xdr:col>
      <xdr:colOff>114300</xdr:colOff>
      <xdr:row>78</xdr:row>
      <xdr:rowOff>120600</xdr:rowOff>
    </xdr:to>
    <xdr:cxnSp macro="">
      <xdr:nvCxnSpPr>
        <xdr:cNvPr id="399" name="直線コネクタ 398"/>
        <xdr:cNvCxnSpPr/>
      </xdr:nvCxnSpPr>
      <xdr:spPr>
        <a:xfrm>
          <a:off x="8750300" y="13413414"/>
          <a:ext cx="889000" cy="8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40314</xdr:rowOff>
    </xdr:from>
    <xdr:to>
      <xdr:col>45</xdr:col>
      <xdr:colOff>177800</xdr:colOff>
      <xdr:row>78</xdr:row>
      <xdr:rowOff>59463</xdr:rowOff>
    </xdr:to>
    <xdr:cxnSp macro="">
      <xdr:nvCxnSpPr>
        <xdr:cNvPr id="402" name="直線コネクタ 401"/>
        <xdr:cNvCxnSpPr/>
      </xdr:nvCxnSpPr>
      <xdr:spPr>
        <a:xfrm flipV="1">
          <a:off x="7861300" y="13413414"/>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117550</xdr:rowOff>
    </xdr:from>
    <xdr:ext cx="534377" cy="259045"/>
    <xdr:sp macro="" textlink="">
      <xdr:nvSpPr>
        <xdr:cNvPr id="406" name="テキスト ボックス 405"/>
        <xdr:cNvSpPr txBox="1"/>
      </xdr:nvSpPr>
      <xdr:spPr>
        <a:xfrm>
          <a:off x="7594111" y="134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16537</xdr:rowOff>
    </xdr:from>
    <xdr:to>
      <xdr:col>55</xdr:col>
      <xdr:colOff>50800</xdr:colOff>
      <xdr:row>78</xdr:row>
      <xdr:rowOff>118137</xdr:rowOff>
    </xdr:to>
    <xdr:sp macro="" textlink="">
      <xdr:nvSpPr>
        <xdr:cNvPr id="412" name="楕円 411"/>
        <xdr:cNvSpPr/>
      </xdr:nvSpPr>
      <xdr:spPr>
        <a:xfrm>
          <a:off x="10426700" y="133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147364</xdr:rowOff>
    </xdr:from>
    <xdr:ext cx="534377" cy="259045"/>
    <xdr:sp macro="" textlink="">
      <xdr:nvSpPr>
        <xdr:cNvPr id="413" name="普通建設事業費 （ うち新規整備　）該当値テキスト"/>
        <xdr:cNvSpPr txBox="1"/>
      </xdr:nvSpPr>
      <xdr:spPr>
        <a:xfrm>
          <a:off x="10528300" y="1317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69800</xdr:rowOff>
    </xdr:from>
    <xdr:to>
      <xdr:col>50</xdr:col>
      <xdr:colOff>165100</xdr:colOff>
      <xdr:row>78</xdr:row>
      <xdr:rowOff>171400</xdr:rowOff>
    </xdr:to>
    <xdr:sp macro="" textlink="">
      <xdr:nvSpPr>
        <xdr:cNvPr id="414" name="楕円 413"/>
        <xdr:cNvSpPr/>
      </xdr:nvSpPr>
      <xdr:spPr>
        <a:xfrm>
          <a:off x="9588500" y="134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162527</xdr:rowOff>
    </xdr:from>
    <xdr:ext cx="469744" cy="259045"/>
    <xdr:sp macro="" textlink="">
      <xdr:nvSpPr>
        <xdr:cNvPr id="415" name="テキスト ボックス 414"/>
        <xdr:cNvSpPr txBox="1"/>
      </xdr:nvSpPr>
      <xdr:spPr>
        <a:xfrm>
          <a:off x="9404428" y="135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160964</xdr:rowOff>
    </xdr:from>
    <xdr:to>
      <xdr:col>46</xdr:col>
      <xdr:colOff>38100</xdr:colOff>
      <xdr:row>78</xdr:row>
      <xdr:rowOff>91114</xdr:rowOff>
    </xdr:to>
    <xdr:sp macro="" textlink="">
      <xdr:nvSpPr>
        <xdr:cNvPr id="416" name="楕円 415"/>
        <xdr:cNvSpPr/>
      </xdr:nvSpPr>
      <xdr:spPr>
        <a:xfrm>
          <a:off x="8699500" y="133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107641</xdr:rowOff>
    </xdr:from>
    <xdr:ext cx="534377" cy="259045"/>
    <xdr:sp macro="" textlink="">
      <xdr:nvSpPr>
        <xdr:cNvPr id="417" name="テキスト ボックス 416"/>
        <xdr:cNvSpPr txBox="1"/>
      </xdr:nvSpPr>
      <xdr:spPr>
        <a:xfrm>
          <a:off x="8483111" y="1313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8663</xdr:rowOff>
    </xdr:from>
    <xdr:to>
      <xdr:col>41</xdr:col>
      <xdr:colOff>101600</xdr:colOff>
      <xdr:row>78</xdr:row>
      <xdr:rowOff>110263</xdr:rowOff>
    </xdr:to>
    <xdr:sp macro="" textlink="">
      <xdr:nvSpPr>
        <xdr:cNvPr id="418" name="楕円 417"/>
        <xdr:cNvSpPr/>
      </xdr:nvSpPr>
      <xdr:spPr>
        <a:xfrm>
          <a:off x="7810500" y="133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126790</xdr:rowOff>
    </xdr:from>
    <xdr:ext cx="534377" cy="259045"/>
    <xdr:sp macro="" textlink="">
      <xdr:nvSpPr>
        <xdr:cNvPr id="419" name="テキスト ボックス 418"/>
        <xdr:cNvSpPr txBox="1"/>
      </xdr:nvSpPr>
      <xdr:spPr>
        <a:xfrm>
          <a:off x="7594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9207</xdr:rowOff>
    </xdr:from>
    <xdr:to>
      <xdr:col>55</xdr:col>
      <xdr:colOff>0</xdr:colOff>
      <xdr:row>94</xdr:row>
      <xdr:rowOff>57880</xdr:rowOff>
    </xdr:to>
    <xdr:cxnSp macro="">
      <xdr:nvCxnSpPr>
        <xdr:cNvPr id="448" name="直線コネクタ 447"/>
        <xdr:cNvCxnSpPr/>
      </xdr:nvCxnSpPr>
      <xdr:spPr>
        <a:xfrm>
          <a:off x="9639300" y="15954057"/>
          <a:ext cx="838200" cy="22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9207</xdr:rowOff>
    </xdr:from>
    <xdr:to>
      <xdr:col>50</xdr:col>
      <xdr:colOff>114300</xdr:colOff>
      <xdr:row>97</xdr:row>
      <xdr:rowOff>5093</xdr:rowOff>
    </xdr:to>
    <xdr:cxnSp macro="">
      <xdr:nvCxnSpPr>
        <xdr:cNvPr id="451" name="直線コネクタ 450"/>
        <xdr:cNvCxnSpPr/>
      </xdr:nvCxnSpPr>
      <xdr:spPr>
        <a:xfrm flipV="1">
          <a:off x="8750300" y="15954057"/>
          <a:ext cx="889000" cy="6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5093</xdr:rowOff>
    </xdr:from>
    <xdr:to>
      <xdr:col>45</xdr:col>
      <xdr:colOff>177800</xdr:colOff>
      <xdr:row>97</xdr:row>
      <xdr:rowOff>159474</xdr:rowOff>
    </xdr:to>
    <xdr:cxnSp macro="">
      <xdr:nvCxnSpPr>
        <xdr:cNvPr id="454" name="直線コネクタ 453"/>
        <xdr:cNvCxnSpPr/>
      </xdr:nvCxnSpPr>
      <xdr:spPr>
        <a:xfrm flipV="1">
          <a:off x="7861300" y="16635743"/>
          <a:ext cx="889000" cy="1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7080</xdr:rowOff>
    </xdr:from>
    <xdr:to>
      <xdr:col>55</xdr:col>
      <xdr:colOff>50800</xdr:colOff>
      <xdr:row>94</xdr:row>
      <xdr:rowOff>108680</xdr:rowOff>
    </xdr:to>
    <xdr:sp macro="" textlink="">
      <xdr:nvSpPr>
        <xdr:cNvPr id="464" name="楕円 463"/>
        <xdr:cNvSpPr/>
      </xdr:nvSpPr>
      <xdr:spPr>
        <a:xfrm>
          <a:off x="10426700" y="161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29957</xdr:rowOff>
    </xdr:from>
    <xdr:ext cx="534377" cy="259045"/>
    <xdr:sp macro="" textlink="">
      <xdr:nvSpPr>
        <xdr:cNvPr id="465" name="普通建設事業費 （ うち更新整備　）該当値テキスト"/>
        <xdr:cNvSpPr txBox="1"/>
      </xdr:nvSpPr>
      <xdr:spPr>
        <a:xfrm>
          <a:off x="10528300" y="159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129857</xdr:rowOff>
    </xdr:from>
    <xdr:to>
      <xdr:col>50</xdr:col>
      <xdr:colOff>165100</xdr:colOff>
      <xdr:row>93</xdr:row>
      <xdr:rowOff>60007</xdr:rowOff>
    </xdr:to>
    <xdr:sp macro="" textlink="">
      <xdr:nvSpPr>
        <xdr:cNvPr id="466" name="楕円 465"/>
        <xdr:cNvSpPr/>
      </xdr:nvSpPr>
      <xdr:spPr>
        <a:xfrm>
          <a:off x="9588500" y="159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76534</xdr:rowOff>
    </xdr:from>
    <xdr:ext cx="534377" cy="259045"/>
    <xdr:sp macro="" textlink="">
      <xdr:nvSpPr>
        <xdr:cNvPr id="467" name="テキスト ボックス 466"/>
        <xdr:cNvSpPr txBox="1"/>
      </xdr:nvSpPr>
      <xdr:spPr>
        <a:xfrm>
          <a:off x="9372111" y="156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125743</xdr:rowOff>
    </xdr:from>
    <xdr:to>
      <xdr:col>46</xdr:col>
      <xdr:colOff>38100</xdr:colOff>
      <xdr:row>97</xdr:row>
      <xdr:rowOff>55893</xdr:rowOff>
    </xdr:to>
    <xdr:sp macro="" textlink="">
      <xdr:nvSpPr>
        <xdr:cNvPr id="468" name="楕円 467"/>
        <xdr:cNvSpPr/>
      </xdr:nvSpPr>
      <xdr:spPr>
        <a:xfrm>
          <a:off x="8699500" y="165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47020</xdr:rowOff>
    </xdr:from>
    <xdr:ext cx="534377" cy="259045"/>
    <xdr:sp macro="" textlink="">
      <xdr:nvSpPr>
        <xdr:cNvPr id="469" name="テキスト ボックス 468"/>
        <xdr:cNvSpPr txBox="1"/>
      </xdr:nvSpPr>
      <xdr:spPr>
        <a:xfrm>
          <a:off x="8483111" y="166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108674</xdr:rowOff>
    </xdr:from>
    <xdr:to>
      <xdr:col>41</xdr:col>
      <xdr:colOff>101600</xdr:colOff>
      <xdr:row>98</xdr:row>
      <xdr:rowOff>38824</xdr:rowOff>
    </xdr:to>
    <xdr:sp macro="" textlink="">
      <xdr:nvSpPr>
        <xdr:cNvPr id="470" name="楕円 469"/>
        <xdr:cNvSpPr/>
      </xdr:nvSpPr>
      <xdr:spPr>
        <a:xfrm>
          <a:off x="7810500" y="167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29951</xdr:rowOff>
    </xdr:from>
    <xdr:ext cx="534377" cy="259045"/>
    <xdr:sp macro="" textlink="">
      <xdr:nvSpPr>
        <xdr:cNvPr id="471" name="テキスト ボックス 470"/>
        <xdr:cNvSpPr txBox="1"/>
      </xdr:nvSpPr>
      <xdr:spPr>
        <a:xfrm>
          <a:off x="7594111" y="1683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153518</xdr:rowOff>
    </xdr:from>
    <xdr:to>
      <xdr:col>85</xdr:col>
      <xdr:colOff>127000</xdr:colOff>
      <xdr:row>38</xdr:row>
      <xdr:rowOff>167399</xdr:rowOff>
    </xdr:to>
    <xdr:cxnSp macro="">
      <xdr:nvCxnSpPr>
        <xdr:cNvPr id="500" name="直線コネクタ 499"/>
        <xdr:cNvCxnSpPr/>
      </xdr:nvCxnSpPr>
      <xdr:spPr>
        <a:xfrm flipV="1">
          <a:off x="15481300" y="6668618"/>
          <a:ext cx="8382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167399</xdr:rowOff>
    </xdr:from>
    <xdr:to>
      <xdr:col>81</xdr:col>
      <xdr:colOff>50800</xdr:colOff>
      <xdr:row>39</xdr:row>
      <xdr:rowOff>25502</xdr:rowOff>
    </xdr:to>
    <xdr:cxnSp macro="">
      <xdr:nvCxnSpPr>
        <xdr:cNvPr id="503" name="直線コネクタ 502"/>
        <xdr:cNvCxnSpPr/>
      </xdr:nvCxnSpPr>
      <xdr:spPr>
        <a:xfrm flipV="1">
          <a:off x="14592300" y="6682499"/>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57002</xdr:rowOff>
    </xdr:from>
    <xdr:ext cx="469744" cy="259045"/>
    <xdr:sp macro="" textlink="">
      <xdr:nvSpPr>
        <xdr:cNvPr id="505" name="テキスト ボックス 504"/>
        <xdr:cNvSpPr txBox="1"/>
      </xdr:nvSpPr>
      <xdr:spPr>
        <a:xfrm>
          <a:off x="15246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19114</xdr:rowOff>
    </xdr:from>
    <xdr:to>
      <xdr:col>76</xdr:col>
      <xdr:colOff>114300</xdr:colOff>
      <xdr:row>39</xdr:row>
      <xdr:rowOff>25502</xdr:rowOff>
    </xdr:to>
    <xdr:cxnSp macro="">
      <xdr:nvCxnSpPr>
        <xdr:cNvPr id="506" name="直線コネクタ 505"/>
        <xdr:cNvCxnSpPr/>
      </xdr:nvCxnSpPr>
      <xdr:spPr>
        <a:xfrm>
          <a:off x="13703300" y="6705664"/>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68051</xdr:rowOff>
    </xdr:from>
    <xdr:ext cx="469744" cy="259045"/>
    <xdr:sp macro="" textlink="">
      <xdr:nvSpPr>
        <xdr:cNvPr id="508" name="テキスト ボックス 507"/>
        <xdr:cNvSpPr txBox="1"/>
      </xdr:nvSpPr>
      <xdr:spPr>
        <a:xfrm>
          <a:off x="14357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19114</xdr:rowOff>
    </xdr:from>
    <xdr:to>
      <xdr:col>71</xdr:col>
      <xdr:colOff>177800</xdr:colOff>
      <xdr:row>39</xdr:row>
      <xdr:rowOff>31318</xdr:rowOff>
    </xdr:to>
    <xdr:cxnSp macro="">
      <xdr:nvCxnSpPr>
        <xdr:cNvPr id="509" name="直線コネクタ 508"/>
        <xdr:cNvCxnSpPr/>
      </xdr:nvCxnSpPr>
      <xdr:spPr>
        <a:xfrm flipV="1">
          <a:off x="12814300" y="6705664"/>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102718</xdr:rowOff>
    </xdr:from>
    <xdr:to>
      <xdr:col>85</xdr:col>
      <xdr:colOff>177800</xdr:colOff>
      <xdr:row>39</xdr:row>
      <xdr:rowOff>32868</xdr:rowOff>
    </xdr:to>
    <xdr:sp macro="" textlink="">
      <xdr:nvSpPr>
        <xdr:cNvPr id="519" name="楕円 518"/>
        <xdr:cNvSpPr/>
      </xdr:nvSpPr>
      <xdr:spPr>
        <a:xfrm>
          <a:off x="16268700" y="66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62095</xdr:rowOff>
    </xdr:from>
    <xdr:ext cx="469744" cy="259045"/>
    <xdr:sp macro="" textlink="">
      <xdr:nvSpPr>
        <xdr:cNvPr id="520" name="災害復旧事業費該当値テキスト"/>
        <xdr:cNvSpPr txBox="1"/>
      </xdr:nvSpPr>
      <xdr:spPr>
        <a:xfrm>
          <a:off x="16370300"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116599</xdr:rowOff>
    </xdr:from>
    <xdr:to>
      <xdr:col>81</xdr:col>
      <xdr:colOff>101600</xdr:colOff>
      <xdr:row>39</xdr:row>
      <xdr:rowOff>46749</xdr:rowOff>
    </xdr:to>
    <xdr:sp macro="" textlink="">
      <xdr:nvSpPr>
        <xdr:cNvPr id="521" name="楕円 520"/>
        <xdr:cNvSpPr/>
      </xdr:nvSpPr>
      <xdr:spPr>
        <a:xfrm>
          <a:off x="15430500" y="663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63276</xdr:rowOff>
    </xdr:from>
    <xdr:ext cx="469744" cy="259045"/>
    <xdr:sp macro="" textlink="">
      <xdr:nvSpPr>
        <xdr:cNvPr id="522" name="テキスト ボックス 521"/>
        <xdr:cNvSpPr txBox="1"/>
      </xdr:nvSpPr>
      <xdr:spPr>
        <a:xfrm>
          <a:off x="15246428" y="640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146152</xdr:rowOff>
    </xdr:from>
    <xdr:to>
      <xdr:col>76</xdr:col>
      <xdr:colOff>165100</xdr:colOff>
      <xdr:row>39</xdr:row>
      <xdr:rowOff>76302</xdr:rowOff>
    </xdr:to>
    <xdr:sp macro="" textlink="">
      <xdr:nvSpPr>
        <xdr:cNvPr id="523" name="楕円 522"/>
        <xdr:cNvSpPr/>
      </xdr:nvSpPr>
      <xdr:spPr>
        <a:xfrm>
          <a:off x="14541500" y="66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92829</xdr:rowOff>
    </xdr:from>
    <xdr:ext cx="469744" cy="259045"/>
    <xdr:sp macro="" textlink="">
      <xdr:nvSpPr>
        <xdr:cNvPr id="524" name="テキスト ボックス 523"/>
        <xdr:cNvSpPr txBox="1"/>
      </xdr:nvSpPr>
      <xdr:spPr>
        <a:xfrm>
          <a:off x="14357428" y="64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139764</xdr:rowOff>
    </xdr:from>
    <xdr:to>
      <xdr:col>72</xdr:col>
      <xdr:colOff>38100</xdr:colOff>
      <xdr:row>39</xdr:row>
      <xdr:rowOff>69914</xdr:rowOff>
    </xdr:to>
    <xdr:sp macro="" textlink="">
      <xdr:nvSpPr>
        <xdr:cNvPr id="525" name="楕円 524"/>
        <xdr:cNvSpPr/>
      </xdr:nvSpPr>
      <xdr:spPr>
        <a:xfrm>
          <a:off x="136525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61041</xdr:rowOff>
    </xdr:from>
    <xdr:ext cx="469744" cy="259045"/>
    <xdr:sp macro="" textlink="">
      <xdr:nvSpPr>
        <xdr:cNvPr id="526" name="テキスト ボックス 525"/>
        <xdr:cNvSpPr txBox="1"/>
      </xdr:nvSpPr>
      <xdr:spPr>
        <a:xfrm>
          <a:off x="13468428" y="6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151968</xdr:rowOff>
    </xdr:from>
    <xdr:to>
      <xdr:col>67</xdr:col>
      <xdr:colOff>101600</xdr:colOff>
      <xdr:row>39</xdr:row>
      <xdr:rowOff>82118</xdr:rowOff>
    </xdr:to>
    <xdr:sp macro="" textlink="">
      <xdr:nvSpPr>
        <xdr:cNvPr id="527" name="楕円 526"/>
        <xdr:cNvSpPr/>
      </xdr:nvSpPr>
      <xdr:spPr>
        <a:xfrm>
          <a:off x="12763500" y="66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73245</xdr:rowOff>
    </xdr:from>
    <xdr:ext cx="469744" cy="259045"/>
    <xdr:sp macro="" textlink="">
      <xdr:nvSpPr>
        <xdr:cNvPr id="528" name="テキスト ボックス 527"/>
        <xdr:cNvSpPr txBox="1"/>
      </xdr:nvSpPr>
      <xdr:spPr>
        <a:xfrm>
          <a:off x="12579428" y="67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4457</xdr:rowOff>
    </xdr:from>
    <xdr:to>
      <xdr:col>85</xdr:col>
      <xdr:colOff>127000</xdr:colOff>
      <xdr:row>76</xdr:row>
      <xdr:rowOff>23191</xdr:rowOff>
    </xdr:to>
    <xdr:cxnSp macro="">
      <xdr:nvCxnSpPr>
        <xdr:cNvPr id="606" name="直線コネクタ 605"/>
        <xdr:cNvCxnSpPr/>
      </xdr:nvCxnSpPr>
      <xdr:spPr>
        <a:xfrm flipV="1">
          <a:off x="15481300" y="13034657"/>
          <a:ext cx="838200" cy="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79870</xdr:rowOff>
    </xdr:from>
    <xdr:to>
      <xdr:col>81</xdr:col>
      <xdr:colOff>50800</xdr:colOff>
      <xdr:row>76</xdr:row>
      <xdr:rowOff>23191</xdr:rowOff>
    </xdr:to>
    <xdr:cxnSp macro="">
      <xdr:nvCxnSpPr>
        <xdr:cNvPr id="609" name="直線コネクタ 608"/>
        <xdr:cNvCxnSpPr/>
      </xdr:nvCxnSpPr>
      <xdr:spPr>
        <a:xfrm>
          <a:off x="14592300" y="12938620"/>
          <a:ext cx="889000" cy="1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79870</xdr:rowOff>
    </xdr:from>
    <xdr:to>
      <xdr:col>76</xdr:col>
      <xdr:colOff>114300</xdr:colOff>
      <xdr:row>76</xdr:row>
      <xdr:rowOff>21768</xdr:rowOff>
    </xdr:to>
    <xdr:cxnSp macro="">
      <xdr:nvCxnSpPr>
        <xdr:cNvPr id="612" name="直線コネクタ 611"/>
        <xdr:cNvCxnSpPr/>
      </xdr:nvCxnSpPr>
      <xdr:spPr>
        <a:xfrm flipV="1">
          <a:off x="13703300" y="12938620"/>
          <a:ext cx="8890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21768</xdr:rowOff>
    </xdr:from>
    <xdr:to>
      <xdr:col>71</xdr:col>
      <xdr:colOff>177800</xdr:colOff>
      <xdr:row>76</xdr:row>
      <xdr:rowOff>28093</xdr:rowOff>
    </xdr:to>
    <xdr:cxnSp macro="">
      <xdr:nvCxnSpPr>
        <xdr:cNvPr id="615" name="直線コネクタ 614"/>
        <xdr:cNvCxnSpPr/>
      </xdr:nvCxnSpPr>
      <xdr:spPr>
        <a:xfrm flipV="1">
          <a:off x="12814300" y="13051968"/>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125108</xdr:rowOff>
    </xdr:from>
    <xdr:to>
      <xdr:col>85</xdr:col>
      <xdr:colOff>177800</xdr:colOff>
      <xdr:row>76</xdr:row>
      <xdr:rowOff>55259</xdr:rowOff>
    </xdr:to>
    <xdr:sp macro="" textlink="">
      <xdr:nvSpPr>
        <xdr:cNvPr id="625" name="楕円 624"/>
        <xdr:cNvSpPr/>
      </xdr:nvSpPr>
      <xdr:spPr>
        <a:xfrm>
          <a:off x="16268700" y="129838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147985</xdr:rowOff>
    </xdr:from>
    <xdr:ext cx="534377" cy="259045"/>
    <xdr:sp macro="" textlink="">
      <xdr:nvSpPr>
        <xdr:cNvPr id="626" name="公債費該当値テキスト"/>
        <xdr:cNvSpPr txBox="1"/>
      </xdr:nvSpPr>
      <xdr:spPr>
        <a:xfrm>
          <a:off x="16370300" y="1283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143840</xdr:rowOff>
    </xdr:from>
    <xdr:to>
      <xdr:col>81</xdr:col>
      <xdr:colOff>101600</xdr:colOff>
      <xdr:row>76</xdr:row>
      <xdr:rowOff>73989</xdr:rowOff>
    </xdr:to>
    <xdr:sp macro="" textlink="">
      <xdr:nvSpPr>
        <xdr:cNvPr id="627" name="楕円 626"/>
        <xdr:cNvSpPr/>
      </xdr:nvSpPr>
      <xdr:spPr>
        <a:xfrm>
          <a:off x="15430500" y="13002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90517</xdr:rowOff>
    </xdr:from>
    <xdr:ext cx="534377" cy="259045"/>
    <xdr:sp macro="" textlink="">
      <xdr:nvSpPr>
        <xdr:cNvPr id="628" name="テキスト ボックス 627"/>
        <xdr:cNvSpPr txBox="1"/>
      </xdr:nvSpPr>
      <xdr:spPr>
        <a:xfrm>
          <a:off x="15214111" y="127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29070</xdr:rowOff>
    </xdr:from>
    <xdr:to>
      <xdr:col>76</xdr:col>
      <xdr:colOff>165100</xdr:colOff>
      <xdr:row>75</xdr:row>
      <xdr:rowOff>130670</xdr:rowOff>
    </xdr:to>
    <xdr:sp macro="" textlink="">
      <xdr:nvSpPr>
        <xdr:cNvPr id="629" name="楕円 628"/>
        <xdr:cNvSpPr/>
      </xdr:nvSpPr>
      <xdr:spPr>
        <a:xfrm>
          <a:off x="14541500" y="128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147197</xdr:rowOff>
    </xdr:from>
    <xdr:ext cx="534377" cy="259045"/>
    <xdr:sp macro="" textlink="">
      <xdr:nvSpPr>
        <xdr:cNvPr id="630" name="テキスト ボックス 629"/>
        <xdr:cNvSpPr txBox="1"/>
      </xdr:nvSpPr>
      <xdr:spPr>
        <a:xfrm>
          <a:off x="14325111" y="1266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142418</xdr:rowOff>
    </xdr:from>
    <xdr:to>
      <xdr:col>72</xdr:col>
      <xdr:colOff>38100</xdr:colOff>
      <xdr:row>76</xdr:row>
      <xdr:rowOff>72568</xdr:rowOff>
    </xdr:to>
    <xdr:sp macro="" textlink="">
      <xdr:nvSpPr>
        <xdr:cNvPr id="631" name="楕円 630"/>
        <xdr:cNvSpPr/>
      </xdr:nvSpPr>
      <xdr:spPr>
        <a:xfrm>
          <a:off x="13652500" y="130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63695</xdr:rowOff>
    </xdr:from>
    <xdr:ext cx="534377" cy="259045"/>
    <xdr:sp macro="" textlink="">
      <xdr:nvSpPr>
        <xdr:cNvPr id="632" name="テキスト ボックス 631"/>
        <xdr:cNvSpPr txBox="1"/>
      </xdr:nvSpPr>
      <xdr:spPr>
        <a:xfrm>
          <a:off x="13436111" y="130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148743</xdr:rowOff>
    </xdr:from>
    <xdr:to>
      <xdr:col>67</xdr:col>
      <xdr:colOff>101600</xdr:colOff>
      <xdr:row>76</xdr:row>
      <xdr:rowOff>78893</xdr:rowOff>
    </xdr:to>
    <xdr:sp macro="" textlink="">
      <xdr:nvSpPr>
        <xdr:cNvPr id="633" name="楕円 632"/>
        <xdr:cNvSpPr/>
      </xdr:nvSpPr>
      <xdr:spPr>
        <a:xfrm>
          <a:off x="12763500" y="130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70020</xdr:rowOff>
    </xdr:from>
    <xdr:ext cx="534377" cy="259045"/>
    <xdr:sp macro="" textlink="">
      <xdr:nvSpPr>
        <xdr:cNvPr id="634" name="テキスト ボックス 633"/>
        <xdr:cNvSpPr txBox="1"/>
      </xdr:nvSpPr>
      <xdr:spPr>
        <a:xfrm>
          <a:off x="12547111" y="131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109227</xdr:rowOff>
    </xdr:from>
    <xdr:to>
      <xdr:col>85</xdr:col>
      <xdr:colOff>127000</xdr:colOff>
      <xdr:row>98</xdr:row>
      <xdr:rowOff>110361</xdr:rowOff>
    </xdr:to>
    <xdr:cxnSp macro="">
      <xdr:nvCxnSpPr>
        <xdr:cNvPr id="661" name="直線コネクタ 660"/>
        <xdr:cNvCxnSpPr/>
      </xdr:nvCxnSpPr>
      <xdr:spPr>
        <a:xfrm flipV="1">
          <a:off x="15481300" y="16911327"/>
          <a:ext cx="8382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110361</xdr:rowOff>
    </xdr:from>
    <xdr:to>
      <xdr:col>81</xdr:col>
      <xdr:colOff>50800</xdr:colOff>
      <xdr:row>98</xdr:row>
      <xdr:rowOff>127899</xdr:rowOff>
    </xdr:to>
    <xdr:cxnSp macro="">
      <xdr:nvCxnSpPr>
        <xdr:cNvPr id="664" name="直線コネクタ 663"/>
        <xdr:cNvCxnSpPr/>
      </xdr:nvCxnSpPr>
      <xdr:spPr>
        <a:xfrm flipV="1">
          <a:off x="14592300" y="16912461"/>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127899</xdr:rowOff>
    </xdr:from>
    <xdr:to>
      <xdr:col>76</xdr:col>
      <xdr:colOff>114300</xdr:colOff>
      <xdr:row>98</xdr:row>
      <xdr:rowOff>134629</xdr:rowOff>
    </xdr:to>
    <xdr:cxnSp macro="">
      <xdr:nvCxnSpPr>
        <xdr:cNvPr id="667" name="直線コネクタ 666"/>
        <xdr:cNvCxnSpPr/>
      </xdr:nvCxnSpPr>
      <xdr:spPr>
        <a:xfrm flipV="1">
          <a:off x="13703300" y="16929999"/>
          <a:ext cx="8890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134117</xdr:rowOff>
    </xdr:from>
    <xdr:to>
      <xdr:col>71</xdr:col>
      <xdr:colOff>177800</xdr:colOff>
      <xdr:row>98</xdr:row>
      <xdr:rowOff>134629</xdr:rowOff>
    </xdr:to>
    <xdr:cxnSp macro="">
      <xdr:nvCxnSpPr>
        <xdr:cNvPr id="670" name="直線コネクタ 669"/>
        <xdr:cNvCxnSpPr/>
      </xdr:nvCxnSpPr>
      <xdr:spPr>
        <a:xfrm>
          <a:off x="12814300" y="16936217"/>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58427</xdr:rowOff>
    </xdr:from>
    <xdr:to>
      <xdr:col>85</xdr:col>
      <xdr:colOff>177800</xdr:colOff>
      <xdr:row>98</xdr:row>
      <xdr:rowOff>160027</xdr:rowOff>
    </xdr:to>
    <xdr:sp macro="" textlink="">
      <xdr:nvSpPr>
        <xdr:cNvPr id="680" name="楕円 679"/>
        <xdr:cNvSpPr/>
      </xdr:nvSpPr>
      <xdr:spPr>
        <a:xfrm>
          <a:off x="16268700" y="168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1"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59561</xdr:rowOff>
    </xdr:from>
    <xdr:to>
      <xdr:col>81</xdr:col>
      <xdr:colOff>101600</xdr:colOff>
      <xdr:row>98</xdr:row>
      <xdr:rowOff>161161</xdr:rowOff>
    </xdr:to>
    <xdr:sp macro="" textlink="">
      <xdr:nvSpPr>
        <xdr:cNvPr id="682" name="楕円 681"/>
        <xdr:cNvSpPr/>
      </xdr:nvSpPr>
      <xdr:spPr>
        <a:xfrm>
          <a:off x="15430500" y="168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152288</xdr:rowOff>
    </xdr:from>
    <xdr:ext cx="469744" cy="259045"/>
    <xdr:sp macro="" textlink="">
      <xdr:nvSpPr>
        <xdr:cNvPr id="683" name="テキスト ボックス 682"/>
        <xdr:cNvSpPr txBox="1"/>
      </xdr:nvSpPr>
      <xdr:spPr>
        <a:xfrm>
          <a:off x="15246428" y="1695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77099</xdr:rowOff>
    </xdr:from>
    <xdr:to>
      <xdr:col>76</xdr:col>
      <xdr:colOff>165100</xdr:colOff>
      <xdr:row>99</xdr:row>
      <xdr:rowOff>7249</xdr:rowOff>
    </xdr:to>
    <xdr:sp macro="" textlink="">
      <xdr:nvSpPr>
        <xdr:cNvPr id="684" name="楕円 683"/>
        <xdr:cNvSpPr/>
      </xdr:nvSpPr>
      <xdr:spPr>
        <a:xfrm>
          <a:off x="14541500" y="1687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169826</xdr:rowOff>
    </xdr:from>
    <xdr:ext cx="469744" cy="259045"/>
    <xdr:sp macro="" textlink="">
      <xdr:nvSpPr>
        <xdr:cNvPr id="685" name="テキスト ボックス 684"/>
        <xdr:cNvSpPr txBox="1"/>
      </xdr:nvSpPr>
      <xdr:spPr>
        <a:xfrm>
          <a:off x="14357428" y="1697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83829</xdr:rowOff>
    </xdr:from>
    <xdr:to>
      <xdr:col>72</xdr:col>
      <xdr:colOff>38100</xdr:colOff>
      <xdr:row>99</xdr:row>
      <xdr:rowOff>13979</xdr:rowOff>
    </xdr:to>
    <xdr:sp macro="" textlink="">
      <xdr:nvSpPr>
        <xdr:cNvPr id="686" name="楕円 685"/>
        <xdr:cNvSpPr/>
      </xdr:nvSpPr>
      <xdr:spPr>
        <a:xfrm>
          <a:off x="13652500" y="1688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5106</xdr:rowOff>
    </xdr:from>
    <xdr:ext cx="469744" cy="259045"/>
    <xdr:sp macro="" textlink="">
      <xdr:nvSpPr>
        <xdr:cNvPr id="687" name="テキスト ボックス 686"/>
        <xdr:cNvSpPr txBox="1"/>
      </xdr:nvSpPr>
      <xdr:spPr>
        <a:xfrm>
          <a:off x="13468428" y="1697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83317</xdr:rowOff>
    </xdr:from>
    <xdr:to>
      <xdr:col>67</xdr:col>
      <xdr:colOff>101600</xdr:colOff>
      <xdr:row>99</xdr:row>
      <xdr:rowOff>13467</xdr:rowOff>
    </xdr:to>
    <xdr:sp macro="" textlink="">
      <xdr:nvSpPr>
        <xdr:cNvPr id="688" name="楕円 687"/>
        <xdr:cNvSpPr/>
      </xdr:nvSpPr>
      <xdr:spPr>
        <a:xfrm>
          <a:off x="12763500" y="168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4594</xdr:rowOff>
    </xdr:from>
    <xdr:ext cx="469744" cy="259045"/>
    <xdr:sp macro="" textlink="">
      <xdr:nvSpPr>
        <xdr:cNvPr id="689" name="テキスト ボックス 688"/>
        <xdr:cNvSpPr txBox="1"/>
      </xdr:nvSpPr>
      <xdr:spPr>
        <a:xfrm>
          <a:off x="12579428" y="1697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52375</xdr:rowOff>
    </xdr:from>
    <xdr:to>
      <xdr:col>116</xdr:col>
      <xdr:colOff>63500</xdr:colOff>
      <xdr:row>38</xdr:row>
      <xdr:rowOff>57541</xdr:rowOff>
    </xdr:to>
    <xdr:cxnSp macro="">
      <xdr:nvCxnSpPr>
        <xdr:cNvPr id="716" name="直線コネクタ 715"/>
        <xdr:cNvCxnSpPr/>
      </xdr:nvCxnSpPr>
      <xdr:spPr>
        <a:xfrm flipV="1">
          <a:off x="21323300" y="6567475"/>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57541</xdr:rowOff>
    </xdr:from>
    <xdr:to>
      <xdr:col>111</xdr:col>
      <xdr:colOff>177800</xdr:colOff>
      <xdr:row>38</xdr:row>
      <xdr:rowOff>69977</xdr:rowOff>
    </xdr:to>
    <xdr:cxnSp macro="">
      <xdr:nvCxnSpPr>
        <xdr:cNvPr id="719" name="直線コネクタ 718"/>
        <xdr:cNvCxnSpPr/>
      </xdr:nvCxnSpPr>
      <xdr:spPr>
        <a:xfrm flipV="1">
          <a:off x="20434300" y="6572641"/>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69977</xdr:rowOff>
    </xdr:from>
    <xdr:to>
      <xdr:col>107</xdr:col>
      <xdr:colOff>50800</xdr:colOff>
      <xdr:row>38</xdr:row>
      <xdr:rowOff>84744</xdr:rowOff>
    </xdr:to>
    <xdr:cxnSp macro="">
      <xdr:nvCxnSpPr>
        <xdr:cNvPr id="722" name="直線コネクタ 721"/>
        <xdr:cNvCxnSpPr/>
      </xdr:nvCxnSpPr>
      <xdr:spPr>
        <a:xfrm flipV="1">
          <a:off x="19545300" y="6585077"/>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74366</xdr:rowOff>
    </xdr:from>
    <xdr:to>
      <xdr:col>102</xdr:col>
      <xdr:colOff>114300</xdr:colOff>
      <xdr:row>38</xdr:row>
      <xdr:rowOff>84744</xdr:rowOff>
    </xdr:to>
    <xdr:cxnSp macro="">
      <xdr:nvCxnSpPr>
        <xdr:cNvPr id="725" name="直線コネクタ 724"/>
        <xdr:cNvCxnSpPr/>
      </xdr:nvCxnSpPr>
      <xdr:spPr>
        <a:xfrm>
          <a:off x="18656300" y="6589466"/>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1575</xdr:rowOff>
    </xdr:from>
    <xdr:to>
      <xdr:col>116</xdr:col>
      <xdr:colOff>114300</xdr:colOff>
      <xdr:row>38</xdr:row>
      <xdr:rowOff>103175</xdr:rowOff>
    </xdr:to>
    <xdr:sp macro="" textlink="">
      <xdr:nvSpPr>
        <xdr:cNvPr id="735" name="楕円 734"/>
        <xdr:cNvSpPr/>
      </xdr:nvSpPr>
      <xdr:spPr>
        <a:xfrm>
          <a:off x="221107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134718</xdr:rowOff>
    </xdr:from>
    <xdr:ext cx="469744" cy="259045"/>
    <xdr:sp macro="" textlink="">
      <xdr:nvSpPr>
        <xdr:cNvPr id="736" name="投資及び出資金該当値テキスト"/>
        <xdr:cNvSpPr txBox="1"/>
      </xdr:nvSpPr>
      <xdr:spPr>
        <a:xfrm>
          <a:off x="22212300" y="647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6741</xdr:rowOff>
    </xdr:from>
    <xdr:to>
      <xdr:col>112</xdr:col>
      <xdr:colOff>38100</xdr:colOff>
      <xdr:row>38</xdr:row>
      <xdr:rowOff>108341</xdr:rowOff>
    </xdr:to>
    <xdr:sp macro="" textlink="">
      <xdr:nvSpPr>
        <xdr:cNvPr id="737" name="楕円 736"/>
        <xdr:cNvSpPr/>
      </xdr:nvSpPr>
      <xdr:spPr>
        <a:xfrm>
          <a:off x="21272500" y="652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99468</xdr:rowOff>
    </xdr:from>
    <xdr:ext cx="469744" cy="259045"/>
    <xdr:sp macro="" textlink="">
      <xdr:nvSpPr>
        <xdr:cNvPr id="738" name="テキスト ボックス 737"/>
        <xdr:cNvSpPr txBox="1"/>
      </xdr:nvSpPr>
      <xdr:spPr>
        <a:xfrm>
          <a:off x="21088428" y="661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19177</xdr:rowOff>
    </xdr:from>
    <xdr:to>
      <xdr:col>107</xdr:col>
      <xdr:colOff>101600</xdr:colOff>
      <xdr:row>38</xdr:row>
      <xdr:rowOff>120777</xdr:rowOff>
    </xdr:to>
    <xdr:sp macro="" textlink="">
      <xdr:nvSpPr>
        <xdr:cNvPr id="739" name="楕円 738"/>
        <xdr:cNvSpPr/>
      </xdr:nvSpPr>
      <xdr:spPr>
        <a:xfrm>
          <a:off x="20383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111904</xdr:rowOff>
    </xdr:from>
    <xdr:ext cx="469744" cy="259045"/>
    <xdr:sp macro="" textlink="">
      <xdr:nvSpPr>
        <xdr:cNvPr id="740" name="テキスト ボックス 739"/>
        <xdr:cNvSpPr txBox="1"/>
      </xdr:nvSpPr>
      <xdr:spPr>
        <a:xfrm>
          <a:off x="20199428" y="662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33944</xdr:rowOff>
    </xdr:from>
    <xdr:to>
      <xdr:col>102</xdr:col>
      <xdr:colOff>165100</xdr:colOff>
      <xdr:row>38</xdr:row>
      <xdr:rowOff>135544</xdr:rowOff>
    </xdr:to>
    <xdr:sp macro="" textlink="">
      <xdr:nvSpPr>
        <xdr:cNvPr id="741" name="楕円 740"/>
        <xdr:cNvSpPr/>
      </xdr:nvSpPr>
      <xdr:spPr>
        <a:xfrm>
          <a:off x="19494500" y="654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126671</xdr:rowOff>
    </xdr:from>
    <xdr:ext cx="469744" cy="259045"/>
    <xdr:sp macro="" textlink="">
      <xdr:nvSpPr>
        <xdr:cNvPr id="742" name="テキスト ボックス 741"/>
        <xdr:cNvSpPr txBox="1"/>
      </xdr:nvSpPr>
      <xdr:spPr>
        <a:xfrm>
          <a:off x="19310428" y="66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23566</xdr:rowOff>
    </xdr:from>
    <xdr:to>
      <xdr:col>98</xdr:col>
      <xdr:colOff>38100</xdr:colOff>
      <xdr:row>38</xdr:row>
      <xdr:rowOff>125166</xdr:rowOff>
    </xdr:to>
    <xdr:sp macro="" textlink="">
      <xdr:nvSpPr>
        <xdr:cNvPr id="743" name="楕円 742"/>
        <xdr:cNvSpPr/>
      </xdr:nvSpPr>
      <xdr:spPr>
        <a:xfrm>
          <a:off x="18605500" y="65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116293</xdr:rowOff>
    </xdr:from>
    <xdr:ext cx="469744" cy="259045"/>
    <xdr:sp macro="" textlink="">
      <xdr:nvSpPr>
        <xdr:cNvPr id="744" name="テキスト ボックス 743"/>
        <xdr:cNvSpPr txBox="1"/>
      </xdr:nvSpPr>
      <xdr:spPr>
        <a:xfrm>
          <a:off x="18421428" y="663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98628</xdr:rowOff>
    </xdr:from>
    <xdr:to>
      <xdr:col>116</xdr:col>
      <xdr:colOff>63500</xdr:colOff>
      <xdr:row>57</xdr:row>
      <xdr:rowOff>103505</xdr:rowOff>
    </xdr:to>
    <xdr:cxnSp macro="">
      <xdr:nvCxnSpPr>
        <xdr:cNvPr id="773" name="直線コネクタ 772"/>
        <xdr:cNvCxnSpPr/>
      </xdr:nvCxnSpPr>
      <xdr:spPr>
        <a:xfrm flipV="1">
          <a:off x="21323300" y="9871278"/>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103505</xdr:rowOff>
    </xdr:from>
    <xdr:to>
      <xdr:col>111</xdr:col>
      <xdr:colOff>177800</xdr:colOff>
      <xdr:row>57</xdr:row>
      <xdr:rowOff>145606</xdr:rowOff>
    </xdr:to>
    <xdr:cxnSp macro="">
      <xdr:nvCxnSpPr>
        <xdr:cNvPr id="776" name="直線コネクタ 775"/>
        <xdr:cNvCxnSpPr/>
      </xdr:nvCxnSpPr>
      <xdr:spPr>
        <a:xfrm flipV="1">
          <a:off x="20434300" y="9876155"/>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145606</xdr:rowOff>
    </xdr:from>
    <xdr:to>
      <xdr:col>107</xdr:col>
      <xdr:colOff>50800</xdr:colOff>
      <xdr:row>57</xdr:row>
      <xdr:rowOff>148501</xdr:rowOff>
    </xdr:to>
    <xdr:cxnSp macro="">
      <xdr:nvCxnSpPr>
        <xdr:cNvPr id="779" name="直線コネクタ 778"/>
        <xdr:cNvCxnSpPr/>
      </xdr:nvCxnSpPr>
      <xdr:spPr>
        <a:xfrm flipV="1">
          <a:off x="19545300" y="9918256"/>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148501</xdr:rowOff>
    </xdr:from>
    <xdr:to>
      <xdr:col>102</xdr:col>
      <xdr:colOff>114300</xdr:colOff>
      <xdr:row>57</xdr:row>
      <xdr:rowOff>151587</xdr:rowOff>
    </xdr:to>
    <xdr:cxnSp macro="">
      <xdr:nvCxnSpPr>
        <xdr:cNvPr id="782" name="直線コネクタ 781"/>
        <xdr:cNvCxnSpPr/>
      </xdr:nvCxnSpPr>
      <xdr:spPr>
        <a:xfrm flipV="1">
          <a:off x="18656300" y="992115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4" name="テキスト ボックス 783"/>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47828</xdr:rowOff>
    </xdr:from>
    <xdr:to>
      <xdr:col>116</xdr:col>
      <xdr:colOff>114300</xdr:colOff>
      <xdr:row>57</xdr:row>
      <xdr:rowOff>149428</xdr:rowOff>
    </xdr:to>
    <xdr:sp macro="" textlink="">
      <xdr:nvSpPr>
        <xdr:cNvPr id="792" name="楕円 791"/>
        <xdr:cNvSpPr/>
      </xdr:nvSpPr>
      <xdr:spPr>
        <a:xfrm>
          <a:off x="22110700" y="98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70705</xdr:rowOff>
    </xdr:from>
    <xdr:ext cx="469744" cy="259045"/>
    <xdr:sp macro="" textlink="">
      <xdr:nvSpPr>
        <xdr:cNvPr id="793" name="貸付金該当値テキスト"/>
        <xdr:cNvSpPr txBox="1"/>
      </xdr:nvSpPr>
      <xdr:spPr>
        <a:xfrm>
          <a:off x="22212300" y="967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52705</xdr:rowOff>
    </xdr:from>
    <xdr:to>
      <xdr:col>112</xdr:col>
      <xdr:colOff>38100</xdr:colOff>
      <xdr:row>57</xdr:row>
      <xdr:rowOff>154305</xdr:rowOff>
    </xdr:to>
    <xdr:sp macro="" textlink="">
      <xdr:nvSpPr>
        <xdr:cNvPr id="794" name="楕円 793"/>
        <xdr:cNvSpPr/>
      </xdr:nvSpPr>
      <xdr:spPr>
        <a:xfrm>
          <a:off x="21272500" y="982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170832</xdr:rowOff>
    </xdr:from>
    <xdr:ext cx="469744" cy="259045"/>
    <xdr:sp macro="" textlink="">
      <xdr:nvSpPr>
        <xdr:cNvPr id="795" name="テキスト ボックス 794"/>
        <xdr:cNvSpPr txBox="1"/>
      </xdr:nvSpPr>
      <xdr:spPr>
        <a:xfrm>
          <a:off x="21088428" y="960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94806</xdr:rowOff>
    </xdr:from>
    <xdr:to>
      <xdr:col>107</xdr:col>
      <xdr:colOff>101600</xdr:colOff>
      <xdr:row>58</xdr:row>
      <xdr:rowOff>24956</xdr:rowOff>
    </xdr:to>
    <xdr:sp macro="" textlink="">
      <xdr:nvSpPr>
        <xdr:cNvPr id="796" name="楕円 795"/>
        <xdr:cNvSpPr/>
      </xdr:nvSpPr>
      <xdr:spPr>
        <a:xfrm>
          <a:off x="20383500" y="98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16083</xdr:rowOff>
    </xdr:from>
    <xdr:ext cx="469744" cy="259045"/>
    <xdr:sp macro="" textlink="">
      <xdr:nvSpPr>
        <xdr:cNvPr id="797" name="テキスト ボックス 796"/>
        <xdr:cNvSpPr txBox="1"/>
      </xdr:nvSpPr>
      <xdr:spPr>
        <a:xfrm>
          <a:off x="20199428" y="996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97701</xdr:rowOff>
    </xdr:from>
    <xdr:to>
      <xdr:col>102</xdr:col>
      <xdr:colOff>165100</xdr:colOff>
      <xdr:row>58</xdr:row>
      <xdr:rowOff>27851</xdr:rowOff>
    </xdr:to>
    <xdr:sp macro="" textlink="">
      <xdr:nvSpPr>
        <xdr:cNvPr id="798" name="楕円 797"/>
        <xdr:cNvSpPr/>
      </xdr:nvSpPr>
      <xdr:spPr>
        <a:xfrm>
          <a:off x="19494500" y="98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44378</xdr:rowOff>
    </xdr:from>
    <xdr:ext cx="469744" cy="259045"/>
    <xdr:sp macro="" textlink="">
      <xdr:nvSpPr>
        <xdr:cNvPr id="799" name="テキスト ボックス 798"/>
        <xdr:cNvSpPr txBox="1"/>
      </xdr:nvSpPr>
      <xdr:spPr>
        <a:xfrm>
          <a:off x="19310428" y="96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100787</xdr:rowOff>
    </xdr:from>
    <xdr:to>
      <xdr:col>98</xdr:col>
      <xdr:colOff>38100</xdr:colOff>
      <xdr:row>58</xdr:row>
      <xdr:rowOff>30937</xdr:rowOff>
    </xdr:to>
    <xdr:sp macro="" textlink="">
      <xdr:nvSpPr>
        <xdr:cNvPr id="800" name="楕円 799"/>
        <xdr:cNvSpPr/>
      </xdr:nvSpPr>
      <xdr:spPr>
        <a:xfrm>
          <a:off x="18605500" y="98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22064</xdr:rowOff>
    </xdr:from>
    <xdr:ext cx="469744" cy="259045"/>
    <xdr:sp macro="" textlink="">
      <xdr:nvSpPr>
        <xdr:cNvPr id="801" name="テキスト ボックス 800"/>
        <xdr:cNvSpPr txBox="1"/>
      </xdr:nvSpPr>
      <xdr:spPr>
        <a:xfrm>
          <a:off x="18421428" y="99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38259</xdr:rowOff>
    </xdr:from>
    <xdr:to>
      <xdr:col>116</xdr:col>
      <xdr:colOff>63500</xdr:colOff>
      <xdr:row>74</xdr:row>
      <xdr:rowOff>87903</xdr:rowOff>
    </xdr:to>
    <xdr:cxnSp macro="">
      <xdr:nvCxnSpPr>
        <xdr:cNvPr id="831" name="直線コネクタ 830"/>
        <xdr:cNvCxnSpPr/>
      </xdr:nvCxnSpPr>
      <xdr:spPr>
        <a:xfrm flipV="1">
          <a:off x="21323300" y="12725559"/>
          <a:ext cx="838200" cy="4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87903</xdr:rowOff>
    </xdr:from>
    <xdr:to>
      <xdr:col>111</xdr:col>
      <xdr:colOff>177800</xdr:colOff>
      <xdr:row>74</xdr:row>
      <xdr:rowOff>123089</xdr:rowOff>
    </xdr:to>
    <xdr:cxnSp macro="">
      <xdr:nvCxnSpPr>
        <xdr:cNvPr id="834" name="直線コネクタ 833"/>
        <xdr:cNvCxnSpPr/>
      </xdr:nvCxnSpPr>
      <xdr:spPr>
        <a:xfrm flipV="1">
          <a:off x="20434300" y="12775203"/>
          <a:ext cx="889000" cy="3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123089</xdr:rowOff>
    </xdr:from>
    <xdr:to>
      <xdr:col>107</xdr:col>
      <xdr:colOff>50800</xdr:colOff>
      <xdr:row>74</xdr:row>
      <xdr:rowOff>141815</xdr:rowOff>
    </xdr:to>
    <xdr:cxnSp macro="">
      <xdr:nvCxnSpPr>
        <xdr:cNvPr id="837" name="直線コネクタ 836"/>
        <xdr:cNvCxnSpPr/>
      </xdr:nvCxnSpPr>
      <xdr:spPr>
        <a:xfrm flipV="1">
          <a:off x="19545300" y="12810389"/>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141815</xdr:rowOff>
    </xdr:from>
    <xdr:to>
      <xdr:col>102</xdr:col>
      <xdr:colOff>114300</xdr:colOff>
      <xdr:row>74</xdr:row>
      <xdr:rowOff>159265</xdr:rowOff>
    </xdr:to>
    <xdr:cxnSp macro="">
      <xdr:nvCxnSpPr>
        <xdr:cNvPr id="840" name="直線コネクタ 839"/>
        <xdr:cNvCxnSpPr/>
      </xdr:nvCxnSpPr>
      <xdr:spPr>
        <a:xfrm flipV="1">
          <a:off x="18656300" y="12829115"/>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42" name="テキスト ボックス 841"/>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44" name="テキスト ボックス 843"/>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158909</xdr:rowOff>
    </xdr:from>
    <xdr:to>
      <xdr:col>116</xdr:col>
      <xdr:colOff>114300</xdr:colOff>
      <xdr:row>74</xdr:row>
      <xdr:rowOff>89059</xdr:rowOff>
    </xdr:to>
    <xdr:sp macro="" textlink="">
      <xdr:nvSpPr>
        <xdr:cNvPr id="850" name="楕円 849"/>
        <xdr:cNvSpPr/>
      </xdr:nvSpPr>
      <xdr:spPr>
        <a:xfrm>
          <a:off x="22110700" y="126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10336</xdr:rowOff>
    </xdr:from>
    <xdr:ext cx="534377" cy="259045"/>
    <xdr:sp macro="" textlink="">
      <xdr:nvSpPr>
        <xdr:cNvPr id="851" name="繰出金該当値テキスト"/>
        <xdr:cNvSpPr txBox="1"/>
      </xdr:nvSpPr>
      <xdr:spPr>
        <a:xfrm>
          <a:off x="22212300" y="125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37103</xdr:rowOff>
    </xdr:from>
    <xdr:to>
      <xdr:col>112</xdr:col>
      <xdr:colOff>38100</xdr:colOff>
      <xdr:row>74</xdr:row>
      <xdr:rowOff>138703</xdr:rowOff>
    </xdr:to>
    <xdr:sp macro="" textlink="">
      <xdr:nvSpPr>
        <xdr:cNvPr id="852" name="楕円 851"/>
        <xdr:cNvSpPr/>
      </xdr:nvSpPr>
      <xdr:spPr>
        <a:xfrm>
          <a:off x="21272500" y="1272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155230</xdr:rowOff>
    </xdr:from>
    <xdr:ext cx="534377" cy="259045"/>
    <xdr:sp macro="" textlink="">
      <xdr:nvSpPr>
        <xdr:cNvPr id="853" name="テキスト ボックス 852"/>
        <xdr:cNvSpPr txBox="1"/>
      </xdr:nvSpPr>
      <xdr:spPr>
        <a:xfrm>
          <a:off x="21056111" y="1249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72289</xdr:rowOff>
    </xdr:from>
    <xdr:to>
      <xdr:col>107</xdr:col>
      <xdr:colOff>101600</xdr:colOff>
      <xdr:row>75</xdr:row>
      <xdr:rowOff>2439</xdr:rowOff>
    </xdr:to>
    <xdr:sp macro="" textlink="">
      <xdr:nvSpPr>
        <xdr:cNvPr id="854" name="楕円 853"/>
        <xdr:cNvSpPr/>
      </xdr:nvSpPr>
      <xdr:spPr>
        <a:xfrm>
          <a:off x="20383500" y="127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18966</xdr:rowOff>
    </xdr:from>
    <xdr:ext cx="534377" cy="259045"/>
    <xdr:sp macro="" textlink="">
      <xdr:nvSpPr>
        <xdr:cNvPr id="855" name="テキスト ボックス 854"/>
        <xdr:cNvSpPr txBox="1"/>
      </xdr:nvSpPr>
      <xdr:spPr>
        <a:xfrm>
          <a:off x="20167111" y="125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91015</xdr:rowOff>
    </xdr:from>
    <xdr:to>
      <xdr:col>102</xdr:col>
      <xdr:colOff>165100</xdr:colOff>
      <xdr:row>75</xdr:row>
      <xdr:rowOff>21165</xdr:rowOff>
    </xdr:to>
    <xdr:sp macro="" textlink="">
      <xdr:nvSpPr>
        <xdr:cNvPr id="856" name="楕円 855"/>
        <xdr:cNvSpPr/>
      </xdr:nvSpPr>
      <xdr:spPr>
        <a:xfrm>
          <a:off x="19494500" y="127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37692</xdr:rowOff>
    </xdr:from>
    <xdr:ext cx="534377" cy="259045"/>
    <xdr:sp macro="" textlink="">
      <xdr:nvSpPr>
        <xdr:cNvPr id="857" name="テキスト ボックス 856"/>
        <xdr:cNvSpPr txBox="1"/>
      </xdr:nvSpPr>
      <xdr:spPr>
        <a:xfrm>
          <a:off x="19278111" y="1255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108465</xdr:rowOff>
    </xdr:from>
    <xdr:to>
      <xdr:col>98</xdr:col>
      <xdr:colOff>38100</xdr:colOff>
      <xdr:row>75</xdr:row>
      <xdr:rowOff>38615</xdr:rowOff>
    </xdr:to>
    <xdr:sp macro="" textlink="">
      <xdr:nvSpPr>
        <xdr:cNvPr id="858" name="楕円 857"/>
        <xdr:cNvSpPr/>
      </xdr:nvSpPr>
      <xdr:spPr>
        <a:xfrm>
          <a:off x="18605500" y="1279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55142</xdr:rowOff>
    </xdr:from>
    <xdr:ext cx="534377" cy="259045"/>
    <xdr:sp macro="" textlink="">
      <xdr:nvSpPr>
        <xdr:cNvPr id="859" name="テキスト ボックス 858"/>
        <xdr:cNvSpPr txBox="1"/>
      </xdr:nvSpPr>
      <xdr:spPr>
        <a:xfrm>
          <a:off x="18389111" y="1257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人件費は退職手当が前年度比</a:t>
          </a:r>
          <a:r>
            <a:rPr kumimoji="1" lang="en-US" altLang="ja-JP" sz="1200">
              <a:latin typeface="ＭＳ Ｐゴシック" panose="020B0600070205080204" pitchFamily="50" charset="-128"/>
              <a:ea typeface="ＭＳ Ｐゴシック" panose="020B0600070205080204" pitchFamily="50" charset="-128"/>
            </a:rPr>
            <a:t>54.2</a:t>
          </a:r>
          <a:r>
            <a:rPr kumimoji="1" lang="ja-JP" altLang="en-US" sz="1200">
              <a:latin typeface="ＭＳ Ｐゴシック" panose="020B0600070205080204" pitchFamily="50" charset="-128"/>
              <a:ea typeface="ＭＳ Ｐゴシック" panose="020B0600070205080204" pitchFamily="50" charset="-128"/>
            </a:rPr>
            <a:t>％減となったため，</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人当たりでは</a:t>
          </a:r>
          <a:r>
            <a:rPr kumimoji="1" lang="en-US" altLang="ja-JP" sz="1200">
              <a:latin typeface="ＭＳ Ｐゴシック" panose="020B0600070205080204" pitchFamily="50" charset="-128"/>
              <a:ea typeface="ＭＳ Ｐゴシック" panose="020B0600070205080204" pitchFamily="50" charset="-128"/>
            </a:rPr>
            <a:t>3,659</a:t>
          </a:r>
          <a:r>
            <a:rPr kumimoji="1" lang="ja-JP" altLang="en-US" sz="1200">
              <a:latin typeface="ＭＳ Ｐゴシック" panose="020B0600070205080204" pitchFamily="50" charset="-128"/>
              <a:ea typeface="ＭＳ Ｐゴシック" panose="020B0600070205080204" pitchFamily="50" charset="-128"/>
            </a:rPr>
            <a:t>円減となっている。物件費は前年度比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％減となっているが，人口減少の影響により</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人当たりでは</a:t>
          </a:r>
          <a:r>
            <a:rPr kumimoji="1" lang="en-US" altLang="ja-JP" sz="1200">
              <a:latin typeface="ＭＳ Ｐゴシック" panose="020B0600070205080204" pitchFamily="50" charset="-128"/>
              <a:ea typeface="ＭＳ Ｐゴシック" panose="020B0600070205080204" pitchFamily="50" charset="-128"/>
            </a:rPr>
            <a:t>958</a:t>
          </a:r>
          <a:r>
            <a:rPr kumimoji="1" lang="ja-JP" altLang="en-US" sz="1200">
              <a:latin typeface="ＭＳ Ｐゴシック" panose="020B0600070205080204" pitchFamily="50" charset="-128"/>
              <a:ea typeface="ＭＳ Ｐゴシック" panose="020B0600070205080204" pitchFamily="50" charset="-128"/>
            </a:rPr>
            <a:t>円の増となっている。維持補修費は公営住宅維持補修費や道路橋梁維持補修費の影響で前年度比</a:t>
          </a:r>
          <a:r>
            <a:rPr kumimoji="1" lang="en-US" altLang="ja-JP" sz="1200">
              <a:latin typeface="ＭＳ Ｐゴシック" panose="020B0600070205080204" pitchFamily="50" charset="-128"/>
              <a:ea typeface="ＭＳ Ｐゴシック" panose="020B0600070205080204" pitchFamily="50" charset="-128"/>
            </a:rPr>
            <a:t>17.8</a:t>
          </a:r>
          <a:r>
            <a:rPr kumimoji="1" lang="ja-JP" altLang="en-US" sz="1200">
              <a:latin typeface="ＭＳ Ｐゴシック" panose="020B0600070205080204" pitchFamily="50" charset="-128"/>
              <a:ea typeface="ＭＳ Ｐゴシック" panose="020B0600070205080204" pitchFamily="50" charset="-128"/>
            </a:rPr>
            <a:t>％増となり，</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人あたりでは</a:t>
          </a:r>
          <a:r>
            <a:rPr kumimoji="1" lang="en-US" altLang="ja-JP" sz="1200">
              <a:latin typeface="ＭＳ Ｐゴシック" panose="020B0600070205080204" pitchFamily="50" charset="-128"/>
              <a:ea typeface="ＭＳ Ｐゴシック" panose="020B0600070205080204" pitchFamily="50" charset="-128"/>
            </a:rPr>
            <a:t>998</a:t>
          </a:r>
          <a:r>
            <a:rPr kumimoji="1" lang="ja-JP" altLang="en-US" sz="1200">
              <a:latin typeface="ＭＳ Ｐゴシック" panose="020B0600070205080204" pitchFamily="50" charset="-128"/>
              <a:ea typeface="ＭＳ Ｐゴシック" panose="020B0600070205080204" pitchFamily="50" charset="-128"/>
            </a:rPr>
            <a:t>円増となっている。扶助費は生活保護費や児童扶養手当の減により</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％減となっているが，人口減少の影響により</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人当たりでは</a:t>
          </a:r>
          <a:r>
            <a:rPr kumimoji="1" lang="en-US" altLang="ja-JP" sz="1200">
              <a:latin typeface="ＭＳ Ｐゴシック" panose="020B0600070205080204" pitchFamily="50" charset="-128"/>
              <a:ea typeface="ＭＳ Ｐゴシック" panose="020B0600070205080204" pitchFamily="50" charset="-128"/>
            </a:rPr>
            <a:t>299</a:t>
          </a:r>
          <a:r>
            <a:rPr kumimoji="1" lang="ja-JP" altLang="en-US" sz="1200">
              <a:latin typeface="ＭＳ Ｐゴシック" panose="020B0600070205080204" pitchFamily="50" charset="-128"/>
              <a:ea typeface="ＭＳ Ｐゴシック" panose="020B0600070205080204" pitchFamily="50" charset="-128"/>
            </a:rPr>
            <a:t>円増となっている。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補助費は一部事務組合負担金やふるさと納税返礼品</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などにより前年度比</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18.6</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％増となり，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人あたりでは</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10,743</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円の増となっている。普通建設事業費は畜産・酪農収益力強化設備等対策事業補助金や学校給食センター建設事業などの大規模事業の増により前年度比</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53.2</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％の増となり，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人当たりでも</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41,163</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円と大幅な増となっている。公債費は近年大規模なハード事業が続き，借入額増加の影響もあり前年度比</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1,475</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円の増となっている。積立金はふるさとかさおか思民基金の積立の増により前年度比</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人当たりでは</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248</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円の増となっているが，類似団体平均と比較するとかなり低い水準となっている。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繰出金は下水道，国保，後期高齢特別会計への繰出しが増となっているため</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人当たりでは</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2,606</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円増となっている。</a:t>
          </a:r>
          <a:endParaRPr kumimoji="1" lang="en-US" altLang="ja-JP"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49,538
49,105
136.24
26,875,346
26,193,981
652,890
13,201,908
24,483,375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6350</xdr:rowOff>
    </xdr:from>
    <xdr:to>
      <xdr:col>24</xdr:col>
      <xdr:colOff>63500</xdr:colOff>
      <xdr:row>31</xdr:row>
      <xdr:rowOff>127508</xdr:rowOff>
    </xdr:to>
    <xdr:cxnSp macro="">
      <xdr:nvCxnSpPr>
        <xdr:cNvPr id="61" name="直線コネクタ 60"/>
        <xdr:cNvCxnSpPr/>
      </xdr:nvCxnSpPr>
      <xdr:spPr>
        <a:xfrm>
          <a:off x="3797300" y="5321300"/>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4064</xdr:rowOff>
    </xdr:from>
    <xdr:to>
      <xdr:col>19</xdr:col>
      <xdr:colOff>177800</xdr:colOff>
      <xdr:row>31</xdr:row>
      <xdr:rowOff>6350</xdr:rowOff>
    </xdr:to>
    <xdr:cxnSp macro="">
      <xdr:nvCxnSpPr>
        <xdr:cNvPr id="64" name="直線コネクタ 63"/>
        <xdr:cNvCxnSpPr/>
      </xdr:nvCxnSpPr>
      <xdr:spPr>
        <a:xfrm>
          <a:off x="2908300" y="53190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4064</xdr:rowOff>
    </xdr:from>
    <xdr:to>
      <xdr:col>15</xdr:col>
      <xdr:colOff>50800</xdr:colOff>
      <xdr:row>31</xdr:row>
      <xdr:rowOff>116840</xdr:rowOff>
    </xdr:to>
    <xdr:cxnSp macro="">
      <xdr:nvCxnSpPr>
        <xdr:cNvPr id="67" name="直線コネクタ 66"/>
        <xdr:cNvCxnSpPr/>
      </xdr:nvCxnSpPr>
      <xdr:spPr>
        <a:xfrm flipV="1">
          <a:off x="2019300" y="5319014"/>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116840</xdr:rowOff>
    </xdr:from>
    <xdr:to>
      <xdr:col>10</xdr:col>
      <xdr:colOff>114300</xdr:colOff>
      <xdr:row>31</xdr:row>
      <xdr:rowOff>128651</xdr:rowOff>
    </xdr:to>
    <xdr:cxnSp macro="">
      <xdr:nvCxnSpPr>
        <xdr:cNvPr id="70" name="直線コネクタ 69"/>
        <xdr:cNvCxnSpPr/>
      </xdr:nvCxnSpPr>
      <xdr:spPr>
        <a:xfrm flipV="1">
          <a:off x="1130300" y="543179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76708</xdr:rowOff>
    </xdr:from>
    <xdr:to>
      <xdr:col>24</xdr:col>
      <xdr:colOff>114300</xdr:colOff>
      <xdr:row>32</xdr:row>
      <xdr:rowOff>6858</xdr:rowOff>
    </xdr:to>
    <xdr:sp macro="" textlink="">
      <xdr:nvSpPr>
        <xdr:cNvPr id="80" name="楕円 79"/>
        <xdr:cNvSpPr/>
      </xdr:nvSpPr>
      <xdr:spPr>
        <a:xfrm>
          <a:off x="4584700" y="53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23258</xdr:rowOff>
    </xdr:from>
    <xdr:ext cx="469744" cy="259045"/>
    <xdr:sp macro="" textlink="">
      <xdr:nvSpPr>
        <xdr:cNvPr id="81" name="議会費該当値テキスト"/>
        <xdr:cNvSpPr txBox="1"/>
      </xdr:nvSpPr>
      <xdr:spPr>
        <a:xfrm>
          <a:off x="4686300" y="533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127000</xdr:rowOff>
    </xdr:from>
    <xdr:to>
      <xdr:col>20</xdr:col>
      <xdr:colOff>38100</xdr:colOff>
      <xdr:row>31</xdr:row>
      <xdr:rowOff>57150</xdr:rowOff>
    </xdr:to>
    <xdr:sp macro="" textlink="">
      <xdr:nvSpPr>
        <xdr:cNvPr id="82" name="楕円 81"/>
        <xdr:cNvSpPr/>
      </xdr:nvSpPr>
      <xdr:spPr>
        <a:xfrm>
          <a:off x="3746500" y="52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73677</xdr:rowOff>
    </xdr:from>
    <xdr:ext cx="469744" cy="259045"/>
    <xdr:sp macro="" textlink="">
      <xdr:nvSpPr>
        <xdr:cNvPr id="83" name="テキスト ボックス 82"/>
        <xdr:cNvSpPr txBox="1"/>
      </xdr:nvSpPr>
      <xdr:spPr>
        <a:xfrm>
          <a:off x="3562428" y="50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124714</xdr:rowOff>
    </xdr:from>
    <xdr:to>
      <xdr:col>15</xdr:col>
      <xdr:colOff>101600</xdr:colOff>
      <xdr:row>31</xdr:row>
      <xdr:rowOff>54864</xdr:rowOff>
    </xdr:to>
    <xdr:sp macro="" textlink="">
      <xdr:nvSpPr>
        <xdr:cNvPr id="84" name="楕円 83"/>
        <xdr:cNvSpPr/>
      </xdr:nvSpPr>
      <xdr:spPr>
        <a:xfrm>
          <a:off x="2857500" y="52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71391</xdr:rowOff>
    </xdr:from>
    <xdr:ext cx="469744" cy="259045"/>
    <xdr:sp macro="" textlink="">
      <xdr:nvSpPr>
        <xdr:cNvPr id="85" name="テキスト ボックス 84"/>
        <xdr:cNvSpPr txBox="1"/>
      </xdr:nvSpPr>
      <xdr:spPr>
        <a:xfrm>
          <a:off x="2673428" y="504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66040</xdr:rowOff>
    </xdr:from>
    <xdr:to>
      <xdr:col>10</xdr:col>
      <xdr:colOff>165100</xdr:colOff>
      <xdr:row>31</xdr:row>
      <xdr:rowOff>167640</xdr:rowOff>
    </xdr:to>
    <xdr:sp macro="" textlink="">
      <xdr:nvSpPr>
        <xdr:cNvPr id="86" name="楕円 85"/>
        <xdr:cNvSpPr/>
      </xdr:nvSpPr>
      <xdr:spPr>
        <a:xfrm>
          <a:off x="1968500" y="53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12717</xdr:rowOff>
    </xdr:from>
    <xdr:ext cx="469744" cy="259045"/>
    <xdr:sp macro="" textlink="">
      <xdr:nvSpPr>
        <xdr:cNvPr id="87" name="テキスト ボックス 86"/>
        <xdr:cNvSpPr txBox="1"/>
      </xdr:nvSpPr>
      <xdr:spPr>
        <a:xfrm>
          <a:off x="1784428" y="515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77851</xdr:rowOff>
    </xdr:from>
    <xdr:to>
      <xdr:col>6</xdr:col>
      <xdr:colOff>38100</xdr:colOff>
      <xdr:row>32</xdr:row>
      <xdr:rowOff>8001</xdr:rowOff>
    </xdr:to>
    <xdr:sp macro="" textlink="">
      <xdr:nvSpPr>
        <xdr:cNvPr id="88" name="楕円 87"/>
        <xdr:cNvSpPr/>
      </xdr:nvSpPr>
      <xdr:spPr>
        <a:xfrm>
          <a:off x="1079500" y="53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24528</xdr:rowOff>
    </xdr:from>
    <xdr:ext cx="469744" cy="259045"/>
    <xdr:sp macro="" textlink="">
      <xdr:nvSpPr>
        <xdr:cNvPr id="89" name="テキスト ボックス 88"/>
        <xdr:cNvSpPr txBox="1"/>
      </xdr:nvSpPr>
      <xdr:spPr>
        <a:xfrm>
          <a:off x="895428" y="51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8968</xdr:rowOff>
    </xdr:from>
    <xdr:to>
      <xdr:col>24</xdr:col>
      <xdr:colOff>63500</xdr:colOff>
      <xdr:row>57</xdr:row>
      <xdr:rowOff>26667</xdr:rowOff>
    </xdr:to>
    <xdr:cxnSp macro="">
      <xdr:nvCxnSpPr>
        <xdr:cNvPr id="116" name="直線コネクタ 115"/>
        <xdr:cNvCxnSpPr/>
      </xdr:nvCxnSpPr>
      <xdr:spPr>
        <a:xfrm flipV="1">
          <a:off x="3797300" y="9781618"/>
          <a:ext cx="838200" cy="1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26667</xdr:rowOff>
    </xdr:from>
    <xdr:to>
      <xdr:col>19</xdr:col>
      <xdr:colOff>177800</xdr:colOff>
      <xdr:row>57</xdr:row>
      <xdr:rowOff>102068</xdr:rowOff>
    </xdr:to>
    <xdr:cxnSp macro="">
      <xdr:nvCxnSpPr>
        <xdr:cNvPr id="119" name="直線コネクタ 118"/>
        <xdr:cNvCxnSpPr/>
      </xdr:nvCxnSpPr>
      <xdr:spPr>
        <a:xfrm flipV="1">
          <a:off x="2908300" y="9799317"/>
          <a:ext cx="889000" cy="7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102068</xdr:rowOff>
    </xdr:from>
    <xdr:to>
      <xdr:col>15</xdr:col>
      <xdr:colOff>50800</xdr:colOff>
      <xdr:row>57</xdr:row>
      <xdr:rowOff>146366</xdr:rowOff>
    </xdr:to>
    <xdr:cxnSp macro="">
      <xdr:nvCxnSpPr>
        <xdr:cNvPr id="122" name="直線コネクタ 121"/>
        <xdr:cNvCxnSpPr/>
      </xdr:nvCxnSpPr>
      <xdr:spPr>
        <a:xfrm flipV="1">
          <a:off x="2019300" y="9874718"/>
          <a:ext cx="889000" cy="4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117722</xdr:rowOff>
    </xdr:from>
    <xdr:to>
      <xdr:col>10</xdr:col>
      <xdr:colOff>114300</xdr:colOff>
      <xdr:row>57</xdr:row>
      <xdr:rowOff>146366</xdr:rowOff>
    </xdr:to>
    <xdr:cxnSp macro="">
      <xdr:nvCxnSpPr>
        <xdr:cNvPr id="125" name="直線コネクタ 124"/>
        <xdr:cNvCxnSpPr/>
      </xdr:nvCxnSpPr>
      <xdr:spPr>
        <a:xfrm>
          <a:off x="1130300" y="9890372"/>
          <a:ext cx="889000" cy="2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129618</xdr:rowOff>
    </xdr:from>
    <xdr:to>
      <xdr:col>24</xdr:col>
      <xdr:colOff>114300</xdr:colOff>
      <xdr:row>57</xdr:row>
      <xdr:rowOff>59768</xdr:rowOff>
    </xdr:to>
    <xdr:sp macro="" textlink="">
      <xdr:nvSpPr>
        <xdr:cNvPr id="135" name="楕円 134"/>
        <xdr:cNvSpPr/>
      </xdr:nvSpPr>
      <xdr:spPr>
        <a:xfrm>
          <a:off x="4584700" y="973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152495</xdr:rowOff>
    </xdr:from>
    <xdr:ext cx="534377" cy="259045"/>
    <xdr:sp macro="" textlink="">
      <xdr:nvSpPr>
        <xdr:cNvPr id="136" name="総務費該当値テキスト"/>
        <xdr:cNvSpPr txBox="1"/>
      </xdr:nvSpPr>
      <xdr:spPr>
        <a:xfrm>
          <a:off x="4686300" y="958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147317</xdr:rowOff>
    </xdr:from>
    <xdr:to>
      <xdr:col>20</xdr:col>
      <xdr:colOff>38100</xdr:colOff>
      <xdr:row>57</xdr:row>
      <xdr:rowOff>77467</xdr:rowOff>
    </xdr:to>
    <xdr:sp macro="" textlink="">
      <xdr:nvSpPr>
        <xdr:cNvPr id="137" name="楕円 136"/>
        <xdr:cNvSpPr/>
      </xdr:nvSpPr>
      <xdr:spPr>
        <a:xfrm>
          <a:off x="3746500" y="97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93994</xdr:rowOff>
    </xdr:from>
    <xdr:ext cx="534377" cy="259045"/>
    <xdr:sp macro="" textlink="">
      <xdr:nvSpPr>
        <xdr:cNvPr id="138" name="テキスト ボックス 137"/>
        <xdr:cNvSpPr txBox="1"/>
      </xdr:nvSpPr>
      <xdr:spPr>
        <a:xfrm>
          <a:off x="3530111" y="952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51268</xdr:rowOff>
    </xdr:from>
    <xdr:to>
      <xdr:col>15</xdr:col>
      <xdr:colOff>101600</xdr:colOff>
      <xdr:row>57</xdr:row>
      <xdr:rowOff>152868</xdr:rowOff>
    </xdr:to>
    <xdr:sp macro="" textlink="">
      <xdr:nvSpPr>
        <xdr:cNvPr id="139" name="楕円 138"/>
        <xdr:cNvSpPr/>
      </xdr:nvSpPr>
      <xdr:spPr>
        <a:xfrm>
          <a:off x="2857500" y="982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143995</xdr:rowOff>
    </xdr:from>
    <xdr:ext cx="534377" cy="259045"/>
    <xdr:sp macro="" textlink="">
      <xdr:nvSpPr>
        <xdr:cNvPr id="140" name="テキスト ボックス 139"/>
        <xdr:cNvSpPr txBox="1"/>
      </xdr:nvSpPr>
      <xdr:spPr>
        <a:xfrm>
          <a:off x="2641111" y="991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95566</xdr:rowOff>
    </xdr:from>
    <xdr:to>
      <xdr:col>10</xdr:col>
      <xdr:colOff>165100</xdr:colOff>
      <xdr:row>58</xdr:row>
      <xdr:rowOff>25716</xdr:rowOff>
    </xdr:to>
    <xdr:sp macro="" textlink="">
      <xdr:nvSpPr>
        <xdr:cNvPr id="141" name="楕円 140"/>
        <xdr:cNvSpPr/>
      </xdr:nvSpPr>
      <xdr:spPr>
        <a:xfrm>
          <a:off x="1968500" y="98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16843</xdr:rowOff>
    </xdr:from>
    <xdr:ext cx="534377" cy="259045"/>
    <xdr:sp macro="" textlink="">
      <xdr:nvSpPr>
        <xdr:cNvPr id="142" name="テキスト ボックス 141"/>
        <xdr:cNvSpPr txBox="1"/>
      </xdr:nvSpPr>
      <xdr:spPr>
        <a:xfrm>
          <a:off x="1752111" y="99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66922</xdr:rowOff>
    </xdr:from>
    <xdr:to>
      <xdr:col>6</xdr:col>
      <xdr:colOff>38100</xdr:colOff>
      <xdr:row>57</xdr:row>
      <xdr:rowOff>168522</xdr:rowOff>
    </xdr:to>
    <xdr:sp macro="" textlink="">
      <xdr:nvSpPr>
        <xdr:cNvPr id="143" name="楕円 142"/>
        <xdr:cNvSpPr/>
      </xdr:nvSpPr>
      <xdr:spPr>
        <a:xfrm>
          <a:off x="1079500" y="98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159649</xdr:rowOff>
    </xdr:from>
    <xdr:ext cx="534377" cy="259045"/>
    <xdr:sp macro="" textlink="">
      <xdr:nvSpPr>
        <xdr:cNvPr id="144" name="テキスト ボックス 143"/>
        <xdr:cNvSpPr txBox="1"/>
      </xdr:nvSpPr>
      <xdr:spPr>
        <a:xfrm>
          <a:off x="863111" y="99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38700</xdr:rowOff>
    </xdr:from>
    <xdr:to>
      <xdr:col>24</xdr:col>
      <xdr:colOff>63500</xdr:colOff>
      <xdr:row>77</xdr:row>
      <xdr:rowOff>86761</xdr:rowOff>
    </xdr:to>
    <xdr:cxnSp macro="">
      <xdr:nvCxnSpPr>
        <xdr:cNvPr id="172" name="直線コネクタ 171"/>
        <xdr:cNvCxnSpPr/>
      </xdr:nvCxnSpPr>
      <xdr:spPr>
        <a:xfrm flipV="1">
          <a:off x="3797300" y="13240350"/>
          <a:ext cx="838200" cy="4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86761</xdr:rowOff>
    </xdr:from>
    <xdr:to>
      <xdr:col>19</xdr:col>
      <xdr:colOff>177800</xdr:colOff>
      <xdr:row>77</xdr:row>
      <xdr:rowOff>116136</xdr:rowOff>
    </xdr:to>
    <xdr:cxnSp macro="">
      <xdr:nvCxnSpPr>
        <xdr:cNvPr id="175" name="直線コネクタ 174"/>
        <xdr:cNvCxnSpPr/>
      </xdr:nvCxnSpPr>
      <xdr:spPr>
        <a:xfrm flipV="1">
          <a:off x="2908300" y="13288411"/>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116136</xdr:rowOff>
    </xdr:from>
    <xdr:to>
      <xdr:col>15</xdr:col>
      <xdr:colOff>50800</xdr:colOff>
      <xdr:row>77</xdr:row>
      <xdr:rowOff>117069</xdr:rowOff>
    </xdr:to>
    <xdr:cxnSp macro="">
      <xdr:nvCxnSpPr>
        <xdr:cNvPr id="178" name="直線コネクタ 177"/>
        <xdr:cNvCxnSpPr/>
      </xdr:nvCxnSpPr>
      <xdr:spPr>
        <a:xfrm flipV="1">
          <a:off x="2019300" y="13317786"/>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117069</xdr:rowOff>
    </xdr:from>
    <xdr:to>
      <xdr:col>10</xdr:col>
      <xdr:colOff>114300</xdr:colOff>
      <xdr:row>78</xdr:row>
      <xdr:rowOff>4277</xdr:rowOff>
    </xdr:to>
    <xdr:cxnSp macro="">
      <xdr:nvCxnSpPr>
        <xdr:cNvPr id="181" name="直線コネクタ 180"/>
        <xdr:cNvCxnSpPr/>
      </xdr:nvCxnSpPr>
      <xdr:spPr>
        <a:xfrm flipV="1">
          <a:off x="1130300" y="13318719"/>
          <a:ext cx="889000" cy="5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159350</xdr:rowOff>
    </xdr:from>
    <xdr:to>
      <xdr:col>24</xdr:col>
      <xdr:colOff>114300</xdr:colOff>
      <xdr:row>77</xdr:row>
      <xdr:rowOff>89500</xdr:rowOff>
    </xdr:to>
    <xdr:sp macro="" textlink="">
      <xdr:nvSpPr>
        <xdr:cNvPr id="191" name="楕円 190"/>
        <xdr:cNvSpPr/>
      </xdr:nvSpPr>
      <xdr:spPr>
        <a:xfrm>
          <a:off x="4584700" y="131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10777</xdr:rowOff>
    </xdr:from>
    <xdr:ext cx="599010" cy="259045"/>
    <xdr:sp macro="" textlink="">
      <xdr:nvSpPr>
        <xdr:cNvPr id="192" name="民生費該当値テキスト"/>
        <xdr:cNvSpPr txBox="1"/>
      </xdr:nvSpPr>
      <xdr:spPr>
        <a:xfrm>
          <a:off x="4686300" y="1304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35961</xdr:rowOff>
    </xdr:from>
    <xdr:to>
      <xdr:col>20</xdr:col>
      <xdr:colOff>38100</xdr:colOff>
      <xdr:row>77</xdr:row>
      <xdr:rowOff>137561</xdr:rowOff>
    </xdr:to>
    <xdr:sp macro="" textlink="">
      <xdr:nvSpPr>
        <xdr:cNvPr id="193" name="楕円 192"/>
        <xdr:cNvSpPr/>
      </xdr:nvSpPr>
      <xdr:spPr>
        <a:xfrm>
          <a:off x="3746500" y="132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154088</xdr:rowOff>
    </xdr:from>
    <xdr:ext cx="599010" cy="259045"/>
    <xdr:sp macro="" textlink="">
      <xdr:nvSpPr>
        <xdr:cNvPr id="194" name="テキスト ボックス 193"/>
        <xdr:cNvSpPr txBox="1"/>
      </xdr:nvSpPr>
      <xdr:spPr>
        <a:xfrm>
          <a:off x="3497795" y="1301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65336</xdr:rowOff>
    </xdr:from>
    <xdr:to>
      <xdr:col>15</xdr:col>
      <xdr:colOff>101600</xdr:colOff>
      <xdr:row>77</xdr:row>
      <xdr:rowOff>166936</xdr:rowOff>
    </xdr:to>
    <xdr:sp macro="" textlink="">
      <xdr:nvSpPr>
        <xdr:cNvPr id="195" name="楕円 194"/>
        <xdr:cNvSpPr/>
      </xdr:nvSpPr>
      <xdr:spPr>
        <a:xfrm>
          <a:off x="2857500" y="132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12013</xdr:rowOff>
    </xdr:from>
    <xdr:ext cx="599010" cy="259045"/>
    <xdr:sp macro="" textlink="">
      <xdr:nvSpPr>
        <xdr:cNvPr id="196" name="テキスト ボックス 195"/>
        <xdr:cNvSpPr txBox="1"/>
      </xdr:nvSpPr>
      <xdr:spPr>
        <a:xfrm>
          <a:off x="2608795" y="1304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66269</xdr:rowOff>
    </xdr:from>
    <xdr:to>
      <xdr:col>10</xdr:col>
      <xdr:colOff>165100</xdr:colOff>
      <xdr:row>77</xdr:row>
      <xdr:rowOff>167869</xdr:rowOff>
    </xdr:to>
    <xdr:sp macro="" textlink="">
      <xdr:nvSpPr>
        <xdr:cNvPr id="197" name="楕円 196"/>
        <xdr:cNvSpPr/>
      </xdr:nvSpPr>
      <xdr:spPr>
        <a:xfrm>
          <a:off x="1968500" y="132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158996</xdr:rowOff>
    </xdr:from>
    <xdr:ext cx="599010" cy="259045"/>
    <xdr:sp macro="" textlink="">
      <xdr:nvSpPr>
        <xdr:cNvPr id="198" name="テキスト ボックス 197"/>
        <xdr:cNvSpPr txBox="1"/>
      </xdr:nvSpPr>
      <xdr:spPr>
        <a:xfrm>
          <a:off x="1719795" y="133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124927</xdr:rowOff>
    </xdr:from>
    <xdr:to>
      <xdr:col>6</xdr:col>
      <xdr:colOff>38100</xdr:colOff>
      <xdr:row>78</xdr:row>
      <xdr:rowOff>55077</xdr:rowOff>
    </xdr:to>
    <xdr:sp macro="" textlink="">
      <xdr:nvSpPr>
        <xdr:cNvPr id="199" name="楕円 198"/>
        <xdr:cNvSpPr/>
      </xdr:nvSpPr>
      <xdr:spPr>
        <a:xfrm>
          <a:off x="1079500" y="1332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46204</xdr:rowOff>
    </xdr:from>
    <xdr:ext cx="599010" cy="259045"/>
    <xdr:sp macro="" textlink="">
      <xdr:nvSpPr>
        <xdr:cNvPr id="200" name="テキスト ボックス 199"/>
        <xdr:cNvSpPr txBox="1"/>
      </xdr:nvSpPr>
      <xdr:spPr>
        <a:xfrm>
          <a:off x="830795" y="1341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71577</xdr:rowOff>
    </xdr:from>
    <xdr:to>
      <xdr:col>24</xdr:col>
      <xdr:colOff>63500</xdr:colOff>
      <xdr:row>94</xdr:row>
      <xdr:rowOff>130373</xdr:rowOff>
    </xdr:to>
    <xdr:cxnSp macro="">
      <xdr:nvCxnSpPr>
        <xdr:cNvPr id="228" name="直線コネクタ 227"/>
        <xdr:cNvCxnSpPr/>
      </xdr:nvCxnSpPr>
      <xdr:spPr>
        <a:xfrm>
          <a:off x="3797300" y="16187877"/>
          <a:ext cx="8382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71577</xdr:rowOff>
    </xdr:from>
    <xdr:to>
      <xdr:col>19</xdr:col>
      <xdr:colOff>177800</xdr:colOff>
      <xdr:row>94</xdr:row>
      <xdr:rowOff>96106</xdr:rowOff>
    </xdr:to>
    <xdr:cxnSp macro="">
      <xdr:nvCxnSpPr>
        <xdr:cNvPr id="231" name="直線コネクタ 230"/>
        <xdr:cNvCxnSpPr/>
      </xdr:nvCxnSpPr>
      <xdr:spPr>
        <a:xfrm flipV="1">
          <a:off x="2908300" y="16187877"/>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96106</xdr:rowOff>
    </xdr:from>
    <xdr:to>
      <xdr:col>15</xdr:col>
      <xdr:colOff>50800</xdr:colOff>
      <xdr:row>94</xdr:row>
      <xdr:rowOff>152524</xdr:rowOff>
    </xdr:to>
    <xdr:cxnSp macro="">
      <xdr:nvCxnSpPr>
        <xdr:cNvPr id="234" name="直線コネクタ 233"/>
        <xdr:cNvCxnSpPr/>
      </xdr:nvCxnSpPr>
      <xdr:spPr>
        <a:xfrm flipV="1">
          <a:off x="2019300" y="16212406"/>
          <a:ext cx="8890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87190</xdr:rowOff>
    </xdr:from>
    <xdr:to>
      <xdr:col>10</xdr:col>
      <xdr:colOff>114300</xdr:colOff>
      <xdr:row>94</xdr:row>
      <xdr:rowOff>152524</xdr:rowOff>
    </xdr:to>
    <xdr:cxnSp macro="">
      <xdr:nvCxnSpPr>
        <xdr:cNvPr id="237" name="直線コネクタ 236"/>
        <xdr:cNvCxnSpPr/>
      </xdr:nvCxnSpPr>
      <xdr:spPr>
        <a:xfrm>
          <a:off x="1130300" y="16203490"/>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119699</xdr:rowOff>
    </xdr:from>
    <xdr:ext cx="534377" cy="259045"/>
    <xdr:sp macro="" textlink="">
      <xdr:nvSpPr>
        <xdr:cNvPr id="241" name="テキスト ボックス 240"/>
        <xdr:cNvSpPr txBox="1"/>
      </xdr:nvSpPr>
      <xdr:spPr>
        <a:xfrm>
          <a:off x="863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79573</xdr:rowOff>
    </xdr:from>
    <xdr:to>
      <xdr:col>24</xdr:col>
      <xdr:colOff>114300</xdr:colOff>
      <xdr:row>95</xdr:row>
      <xdr:rowOff>9723</xdr:rowOff>
    </xdr:to>
    <xdr:sp macro="" textlink="">
      <xdr:nvSpPr>
        <xdr:cNvPr id="247" name="楕円 246"/>
        <xdr:cNvSpPr/>
      </xdr:nvSpPr>
      <xdr:spPr>
        <a:xfrm>
          <a:off x="4584700" y="1619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102450</xdr:rowOff>
    </xdr:from>
    <xdr:ext cx="534377" cy="259045"/>
    <xdr:sp macro="" textlink="">
      <xdr:nvSpPr>
        <xdr:cNvPr id="248" name="衛生費該当値テキスト"/>
        <xdr:cNvSpPr txBox="1"/>
      </xdr:nvSpPr>
      <xdr:spPr>
        <a:xfrm>
          <a:off x="4686300" y="160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20777</xdr:rowOff>
    </xdr:from>
    <xdr:to>
      <xdr:col>20</xdr:col>
      <xdr:colOff>38100</xdr:colOff>
      <xdr:row>94</xdr:row>
      <xdr:rowOff>122377</xdr:rowOff>
    </xdr:to>
    <xdr:sp macro="" textlink="">
      <xdr:nvSpPr>
        <xdr:cNvPr id="249" name="楕円 248"/>
        <xdr:cNvSpPr/>
      </xdr:nvSpPr>
      <xdr:spPr>
        <a:xfrm>
          <a:off x="3746500" y="161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138904</xdr:rowOff>
    </xdr:from>
    <xdr:ext cx="534377" cy="259045"/>
    <xdr:sp macro="" textlink="">
      <xdr:nvSpPr>
        <xdr:cNvPr id="250" name="テキスト ボックス 249"/>
        <xdr:cNvSpPr txBox="1"/>
      </xdr:nvSpPr>
      <xdr:spPr>
        <a:xfrm>
          <a:off x="3530111" y="1591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45306</xdr:rowOff>
    </xdr:from>
    <xdr:to>
      <xdr:col>15</xdr:col>
      <xdr:colOff>101600</xdr:colOff>
      <xdr:row>94</xdr:row>
      <xdr:rowOff>146906</xdr:rowOff>
    </xdr:to>
    <xdr:sp macro="" textlink="">
      <xdr:nvSpPr>
        <xdr:cNvPr id="251" name="楕円 250"/>
        <xdr:cNvSpPr/>
      </xdr:nvSpPr>
      <xdr:spPr>
        <a:xfrm>
          <a:off x="2857500" y="161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163433</xdr:rowOff>
    </xdr:from>
    <xdr:ext cx="534377" cy="259045"/>
    <xdr:sp macro="" textlink="">
      <xdr:nvSpPr>
        <xdr:cNvPr id="252" name="テキスト ボックス 251"/>
        <xdr:cNvSpPr txBox="1"/>
      </xdr:nvSpPr>
      <xdr:spPr>
        <a:xfrm>
          <a:off x="2641111" y="159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101724</xdr:rowOff>
    </xdr:from>
    <xdr:to>
      <xdr:col>10</xdr:col>
      <xdr:colOff>165100</xdr:colOff>
      <xdr:row>95</xdr:row>
      <xdr:rowOff>31874</xdr:rowOff>
    </xdr:to>
    <xdr:sp macro="" textlink="">
      <xdr:nvSpPr>
        <xdr:cNvPr id="253" name="楕円 252"/>
        <xdr:cNvSpPr/>
      </xdr:nvSpPr>
      <xdr:spPr>
        <a:xfrm>
          <a:off x="1968500" y="1621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48401</xdr:rowOff>
    </xdr:from>
    <xdr:ext cx="534377" cy="259045"/>
    <xdr:sp macro="" textlink="">
      <xdr:nvSpPr>
        <xdr:cNvPr id="254" name="テキスト ボックス 253"/>
        <xdr:cNvSpPr txBox="1"/>
      </xdr:nvSpPr>
      <xdr:spPr>
        <a:xfrm>
          <a:off x="1752111" y="1599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36390</xdr:rowOff>
    </xdr:from>
    <xdr:to>
      <xdr:col>6</xdr:col>
      <xdr:colOff>38100</xdr:colOff>
      <xdr:row>94</xdr:row>
      <xdr:rowOff>137990</xdr:rowOff>
    </xdr:to>
    <xdr:sp macro="" textlink="">
      <xdr:nvSpPr>
        <xdr:cNvPr id="255" name="楕円 254"/>
        <xdr:cNvSpPr/>
      </xdr:nvSpPr>
      <xdr:spPr>
        <a:xfrm>
          <a:off x="1079500" y="1615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154517</xdr:rowOff>
    </xdr:from>
    <xdr:ext cx="534377" cy="259045"/>
    <xdr:sp macro="" textlink="">
      <xdr:nvSpPr>
        <xdr:cNvPr id="256" name="テキスト ボックス 255"/>
        <xdr:cNvSpPr txBox="1"/>
      </xdr:nvSpPr>
      <xdr:spPr>
        <a:xfrm>
          <a:off x="863111" y="1592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21148</xdr:rowOff>
    </xdr:from>
    <xdr:to>
      <xdr:col>55</xdr:col>
      <xdr:colOff>0</xdr:colOff>
      <xdr:row>38</xdr:row>
      <xdr:rowOff>50226</xdr:rowOff>
    </xdr:to>
    <xdr:cxnSp macro="">
      <xdr:nvCxnSpPr>
        <xdr:cNvPr id="283" name="直線コネクタ 282"/>
        <xdr:cNvCxnSpPr/>
      </xdr:nvCxnSpPr>
      <xdr:spPr>
        <a:xfrm flipV="1">
          <a:off x="9639300" y="6536248"/>
          <a:ext cx="8382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xdr:rowOff>
    </xdr:from>
    <xdr:ext cx="469744" cy="259045"/>
    <xdr:sp macro="" textlink="">
      <xdr:nvSpPr>
        <xdr:cNvPr id="284" name="労働費平均値テキスト"/>
        <xdr:cNvSpPr txBox="1"/>
      </xdr:nvSpPr>
      <xdr:spPr>
        <a:xfrm>
          <a:off x="10528300" y="6515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50226</xdr:rowOff>
    </xdr:from>
    <xdr:to>
      <xdr:col>50</xdr:col>
      <xdr:colOff>114300</xdr:colOff>
      <xdr:row>38</xdr:row>
      <xdr:rowOff>54661</xdr:rowOff>
    </xdr:to>
    <xdr:cxnSp macro="">
      <xdr:nvCxnSpPr>
        <xdr:cNvPr id="286" name="直線コネクタ 285"/>
        <xdr:cNvCxnSpPr/>
      </xdr:nvCxnSpPr>
      <xdr:spPr>
        <a:xfrm flipV="1">
          <a:off x="8750300" y="6565326"/>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109024</xdr:rowOff>
    </xdr:from>
    <xdr:ext cx="469744" cy="259045"/>
    <xdr:sp macro="" textlink="">
      <xdr:nvSpPr>
        <xdr:cNvPr id="288" name="テキスト ボックス 287"/>
        <xdr:cNvSpPr txBox="1"/>
      </xdr:nvSpPr>
      <xdr:spPr>
        <a:xfrm>
          <a:off x="9404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54661</xdr:rowOff>
    </xdr:from>
    <xdr:to>
      <xdr:col>45</xdr:col>
      <xdr:colOff>177800</xdr:colOff>
      <xdr:row>38</xdr:row>
      <xdr:rowOff>56627</xdr:rowOff>
    </xdr:to>
    <xdr:cxnSp macro="">
      <xdr:nvCxnSpPr>
        <xdr:cNvPr id="289" name="直線コネクタ 288"/>
        <xdr:cNvCxnSpPr/>
      </xdr:nvCxnSpPr>
      <xdr:spPr>
        <a:xfrm flipV="1">
          <a:off x="7861300" y="656976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108200</xdr:rowOff>
    </xdr:from>
    <xdr:ext cx="469744" cy="259045"/>
    <xdr:sp macro="" textlink="">
      <xdr:nvSpPr>
        <xdr:cNvPr id="291" name="テキスト ボックス 290"/>
        <xdr:cNvSpPr txBox="1"/>
      </xdr:nvSpPr>
      <xdr:spPr>
        <a:xfrm>
          <a:off x="8515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24577</xdr:rowOff>
    </xdr:from>
    <xdr:to>
      <xdr:col>41</xdr:col>
      <xdr:colOff>50800</xdr:colOff>
      <xdr:row>38</xdr:row>
      <xdr:rowOff>56627</xdr:rowOff>
    </xdr:to>
    <xdr:cxnSp macro="">
      <xdr:nvCxnSpPr>
        <xdr:cNvPr id="292" name="直線コネクタ 291"/>
        <xdr:cNvCxnSpPr/>
      </xdr:nvCxnSpPr>
      <xdr:spPr>
        <a:xfrm>
          <a:off x="6972300" y="6539677"/>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125026</xdr:rowOff>
    </xdr:from>
    <xdr:ext cx="469744" cy="259045"/>
    <xdr:sp macro="" textlink="">
      <xdr:nvSpPr>
        <xdr:cNvPr id="294" name="テキスト ボックス 293"/>
        <xdr:cNvSpPr txBox="1"/>
      </xdr:nvSpPr>
      <xdr:spPr>
        <a:xfrm>
          <a:off x="7626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110624</xdr:rowOff>
    </xdr:from>
    <xdr:ext cx="469744" cy="259045"/>
    <xdr:sp macro="" textlink="">
      <xdr:nvSpPr>
        <xdr:cNvPr id="296" name="テキスト ボックス 295"/>
        <xdr:cNvSpPr txBox="1"/>
      </xdr:nvSpPr>
      <xdr:spPr>
        <a:xfrm>
          <a:off x="6737428"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141798</xdr:rowOff>
    </xdr:from>
    <xdr:to>
      <xdr:col>55</xdr:col>
      <xdr:colOff>50800</xdr:colOff>
      <xdr:row>38</xdr:row>
      <xdr:rowOff>71948</xdr:rowOff>
    </xdr:to>
    <xdr:sp macro="" textlink="">
      <xdr:nvSpPr>
        <xdr:cNvPr id="302" name="楕円 301"/>
        <xdr:cNvSpPr/>
      </xdr:nvSpPr>
      <xdr:spPr>
        <a:xfrm>
          <a:off x="10426700" y="648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101175</xdr:rowOff>
    </xdr:from>
    <xdr:ext cx="469744" cy="259045"/>
    <xdr:sp macro="" textlink="">
      <xdr:nvSpPr>
        <xdr:cNvPr id="303" name="労働費該当値テキスト"/>
        <xdr:cNvSpPr txBox="1"/>
      </xdr:nvSpPr>
      <xdr:spPr>
        <a:xfrm>
          <a:off x="10528300" y="627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170876</xdr:rowOff>
    </xdr:from>
    <xdr:to>
      <xdr:col>50</xdr:col>
      <xdr:colOff>165100</xdr:colOff>
      <xdr:row>38</xdr:row>
      <xdr:rowOff>101026</xdr:rowOff>
    </xdr:to>
    <xdr:sp macro="" textlink="">
      <xdr:nvSpPr>
        <xdr:cNvPr id="304" name="楕円 303"/>
        <xdr:cNvSpPr/>
      </xdr:nvSpPr>
      <xdr:spPr>
        <a:xfrm>
          <a:off x="9588500" y="651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117553</xdr:rowOff>
    </xdr:from>
    <xdr:ext cx="469744" cy="259045"/>
    <xdr:sp macro="" textlink="">
      <xdr:nvSpPr>
        <xdr:cNvPr id="305" name="テキスト ボックス 304"/>
        <xdr:cNvSpPr txBox="1"/>
      </xdr:nvSpPr>
      <xdr:spPr>
        <a:xfrm>
          <a:off x="9404428" y="628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3861</xdr:rowOff>
    </xdr:from>
    <xdr:to>
      <xdr:col>46</xdr:col>
      <xdr:colOff>38100</xdr:colOff>
      <xdr:row>38</xdr:row>
      <xdr:rowOff>105461</xdr:rowOff>
    </xdr:to>
    <xdr:sp macro="" textlink="">
      <xdr:nvSpPr>
        <xdr:cNvPr id="306" name="楕円 305"/>
        <xdr:cNvSpPr/>
      </xdr:nvSpPr>
      <xdr:spPr>
        <a:xfrm>
          <a:off x="8699500" y="65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121988</xdr:rowOff>
    </xdr:from>
    <xdr:ext cx="469744" cy="259045"/>
    <xdr:sp macro="" textlink="">
      <xdr:nvSpPr>
        <xdr:cNvPr id="307" name="テキスト ボックス 306"/>
        <xdr:cNvSpPr txBox="1"/>
      </xdr:nvSpPr>
      <xdr:spPr>
        <a:xfrm>
          <a:off x="8515428" y="62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5827</xdr:rowOff>
    </xdr:from>
    <xdr:to>
      <xdr:col>41</xdr:col>
      <xdr:colOff>101600</xdr:colOff>
      <xdr:row>38</xdr:row>
      <xdr:rowOff>107427</xdr:rowOff>
    </xdr:to>
    <xdr:sp macro="" textlink="">
      <xdr:nvSpPr>
        <xdr:cNvPr id="308" name="楕円 307"/>
        <xdr:cNvSpPr/>
      </xdr:nvSpPr>
      <xdr:spPr>
        <a:xfrm>
          <a:off x="7810500" y="65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123954</xdr:rowOff>
    </xdr:from>
    <xdr:ext cx="469744" cy="259045"/>
    <xdr:sp macro="" textlink="">
      <xdr:nvSpPr>
        <xdr:cNvPr id="309" name="テキスト ボックス 308"/>
        <xdr:cNvSpPr txBox="1"/>
      </xdr:nvSpPr>
      <xdr:spPr>
        <a:xfrm>
          <a:off x="7626428" y="629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145227</xdr:rowOff>
    </xdr:from>
    <xdr:to>
      <xdr:col>36</xdr:col>
      <xdr:colOff>165100</xdr:colOff>
      <xdr:row>38</xdr:row>
      <xdr:rowOff>75377</xdr:rowOff>
    </xdr:to>
    <xdr:sp macro="" textlink="">
      <xdr:nvSpPr>
        <xdr:cNvPr id="310" name="楕円 309"/>
        <xdr:cNvSpPr/>
      </xdr:nvSpPr>
      <xdr:spPr>
        <a:xfrm>
          <a:off x="6921500" y="64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91904</xdr:rowOff>
    </xdr:from>
    <xdr:ext cx="469744" cy="259045"/>
    <xdr:sp macro="" textlink="">
      <xdr:nvSpPr>
        <xdr:cNvPr id="311" name="テキスト ボックス 310"/>
        <xdr:cNvSpPr txBox="1"/>
      </xdr:nvSpPr>
      <xdr:spPr>
        <a:xfrm>
          <a:off x="6737428" y="626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113131</xdr:rowOff>
    </xdr:from>
    <xdr:to>
      <xdr:col>55</xdr:col>
      <xdr:colOff>0</xdr:colOff>
      <xdr:row>57</xdr:row>
      <xdr:rowOff>59238</xdr:rowOff>
    </xdr:to>
    <xdr:cxnSp macro="">
      <xdr:nvCxnSpPr>
        <xdr:cNvPr id="336" name="直線コネクタ 335"/>
        <xdr:cNvCxnSpPr/>
      </xdr:nvCxnSpPr>
      <xdr:spPr>
        <a:xfrm flipV="1">
          <a:off x="9639300" y="9714331"/>
          <a:ext cx="838200" cy="1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59238</xdr:rowOff>
    </xdr:from>
    <xdr:to>
      <xdr:col>50</xdr:col>
      <xdr:colOff>114300</xdr:colOff>
      <xdr:row>57</xdr:row>
      <xdr:rowOff>76075</xdr:rowOff>
    </xdr:to>
    <xdr:cxnSp macro="">
      <xdr:nvCxnSpPr>
        <xdr:cNvPr id="339" name="直線コネクタ 338"/>
        <xdr:cNvCxnSpPr/>
      </xdr:nvCxnSpPr>
      <xdr:spPr>
        <a:xfrm flipV="1">
          <a:off x="8750300" y="9831888"/>
          <a:ext cx="889000" cy="1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33424</xdr:rowOff>
    </xdr:from>
    <xdr:to>
      <xdr:col>45</xdr:col>
      <xdr:colOff>177800</xdr:colOff>
      <xdr:row>57</xdr:row>
      <xdr:rowOff>76075</xdr:rowOff>
    </xdr:to>
    <xdr:cxnSp macro="">
      <xdr:nvCxnSpPr>
        <xdr:cNvPr id="342" name="直線コネクタ 341"/>
        <xdr:cNvCxnSpPr/>
      </xdr:nvCxnSpPr>
      <xdr:spPr>
        <a:xfrm>
          <a:off x="7861300" y="9806074"/>
          <a:ext cx="889000" cy="4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21816</xdr:rowOff>
    </xdr:from>
    <xdr:to>
      <xdr:col>41</xdr:col>
      <xdr:colOff>50800</xdr:colOff>
      <xdr:row>57</xdr:row>
      <xdr:rowOff>33424</xdr:rowOff>
    </xdr:to>
    <xdr:cxnSp macro="">
      <xdr:nvCxnSpPr>
        <xdr:cNvPr id="345" name="直線コネクタ 344"/>
        <xdr:cNvCxnSpPr/>
      </xdr:nvCxnSpPr>
      <xdr:spPr>
        <a:xfrm>
          <a:off x="6972300" y="9794466"/>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156984</xdr:rowOff>
    </xdr:from>
    <xdr:ext cx="534377" cy="259045"/>
    <xdr:sp macro="" textlink="">
      <xdr:nvSpPr>
        <xdr:cNvPr id="347" name="テキスト ボックス 346"/>
        <xdr:cNvSpPr txBox="1"/>
      </xdr:nvSpPr>
      <xdr:spPr>
        <a:xfrm>
          <a:off x="7594111" y="99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159355</xdr:rowOff>
    </xdr:from>
    <xdr:ext cx="534377" cy="259045"/>
    <xdr:sp macro="" textlink="">
      <xdr:nvSpPr>
        <xdr:cNvPr id="349" name="テキスト ボックス 348"/>
        <xdr:cNvSpPr txBox="1"/>
      </xdr:nvSpPr>
      <xdr:spPr>
        <a:xfrm>
          <a:off x="6705111" y="99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62331</xdr:rowOff>
    </xdr:from>
    <xdr:to>
      <xdr:col>55</xdr:col>
      <xdr:colOff>50800</xdr:colOff>
      <xdr:row>56</xdr:row>
      <xdr:rowOff>163931</xdr:rowOff>
    </xdr:to>
    <xdr:sp macro="" textlink="">
      <xdr:nvSpPr>
        <xdr:cNvPr id="355" name="楕円 354"/>
        <xdr:cNvSpPr/>
      </xdr:nvSpPr>
      <xdr:spPr>
        <a:xfrm>
          <a:off x="10426700" y="96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85208</xdr:rowOff>
    </xdr:from>
    <xdr:ext cx="534377" cy="259045"/>
    <xdr:sp macro="" textlink="">
      <xdr:nvSpPr>
        <xdr:cNvPr id="356" name="農林水産業費該当値テキスト"/>
        <xdr:cNvSpPr txBox="1"/>
      </xdr:nvSpPr>
      <xdr:spPr>
        <a:xfrm>
          <a:off x="10528300" y="951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8438</xdr:rowOff>
    </xdr:from>
    <xdr:to>
      <xdr:col>50</xdr:col>
      <xdr:colOff>165100</xdr:colOff>
      <xdr:row>57</xdr:row>
      <xdr:rowOff>110038</xdr:rowOff>
    </xdr:to>
    <xdr:sp macro="" textlink="">
      <xdr:nvSpPr>
        <xdr:cNvPr id="357" name="楕円 356"/>
        <xdr:cNvSpPr/>
      </xdr:nvSpPr>
      <xdr:spPr>
        <a:xfrm>
          <a:off x="9588500" y="9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126565</xdr:rowOff>
    </xdr:from>
    <xdr:ext cx="534377" cy="259045"/>
    <xdr:sp macro="" textlink="">
      <xdr:nvSpPr>
        <xdr:cNvPr id="358" name="テキスト ボックス 357"/>
        <xdr:cNvSpPr txBox="1"/>
      </xdr:nvSpPr>
      <xdr:spPr>
        <a:xfrm>
          <a:off x="9372111" y="955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25275</xdr:rowOff>
    </xdr:from>
    <xdr:to>
      <xdr:col>46</xdr:col>
      <xdr:colOff>38100</xdr:colOff>
      <xdr:row>57</xdr:row>
      <xdr:rowOff>126875</xdr:rowOff>
    </xdr:to>
    <xdr:sp macro="" textlink="">
      <xdr:nvSpPr>
        <xdr:cNvPr id="359" name="楕円 358"/>
        <xdr:cNvSpPr/>
      </xdr:nvSpPr>
      <xdr:spPr>
        <a:xfrm>
          <a:off x="8699500" y="979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143402</xdr:rowOff>
    </xdr:from>
    <xdr:ext cx="534377" cy="259045"/>
    <xdr:sp macro="" textlink="">
      <xdr:nvSpPr>
        <xdr:cNvPr id="360" name="テキスト ボックス 359"/>
        <xdr:cNvSpPr txBox="1"/>
      </xdr:nvSpPr>
      <xdr:spPr>
        <a:xfrm>
          <a:off x="8483111" y="957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154074</xdr:rowOff>
    </xdr:from>
    <xdr:to>
      <xdr:col>41</xdr:col>
      <xdr:colOff>101600</xdr:colOff>
      <xdr:row>57</xdr:row>
      <xdr:rowOff>84224</xdr:rowOff>
    </xdr:to>
    <xdr:sp macro="" textlink="">
      <xdr:nvSpPr>
        <xdr:cNvPr id="361" name="楕円 360"/>
        <xdr:cNvSpPr/>
      </xdr:nvSpPr>
      <xdr:spPr>
        <a:xfrm>
          <a:off x="7810500" y="97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100751</xdr:rowOff>
    </xdr:from>
    <xdr:ext cx="534377" cy="259045"/>
    <xdr:sp macro="" textlink="">
      <xdr:nvSpPr>
        <xdr:cNvPr id="362" name="テキスト ボックス 361"/>
        <xdr:cNvSpPr txBox="1"/>
      </xdr:nvSpPr>
      <xdr:spPr>
        <a:xfrm>
          <a:off x="7594111" y="953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142466</xdr:rowOff>
    </xdr:from>
    <xdr:to>
      <xdr:col>36</xdr:col>
      <xdr:colOff>165100</xdr:colOff>
      <xdr:row>57</xdr:row>
      <xdr:rowOff>72616</xdr:rowOff>
    </xdr:to>
    <xdr:sp macro="" textlink="">
      <xdr:nvSpPr>
        <xdr:cNvPr id="363" name="楕円 362"/>
        <xdr:cNvSpPr/>
      </xdr:nvSpPr>
      <xdr:spPr>
        <a:xfrm>
          <a:off x="6921500" y="9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89143</xdr:rowOff>
    </xdr:from>
    <xdr:ext cx="534377" cy="259045"/>
    <xdr:sp macro="" textlink="">
      <xdr:nvSpPr>
        <xdr:cNvPr id="364" name="テキスト ボックス 363"/>
        <xdr:cNvSpPr txBox="1"/>
      </xdr:nvSpPr>
      <xdr:spPr>
        <a:xfrm>
          <a:off x="6705111" y="951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90494</xdr:rowOff>
    </xdr:from>
    <xdr:to>
      <xdr:col>55</xdr:col>
      <xdr:colOff>0</xdr:colOff>
      <xdr:row>78</xdr:row>
      <xdr:rowOff>130708</xdr:rowOff>
    </xdr:to>
    <xdr:cxnSp macro="">
      <xdr:nvCxnSpPr>
        <xdr:cNvPr id="393" name="直線コネクタ 392"/>
        <xdr:cNvCxnSpPr/>
      </xdr:nvCxnSpPr>
      <xdr:spPr>
        <a:xfrm>
          <a:off x="9639300" y="13463594"/>
          <a:ext cx="838200" cy="4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59310</xdr:rowOff>
    </xdr:from>
    <xdr:to>
      <xdr:col>50</xdr:col>
      <xdr:colOff>114300</xdr:colOff>
      <xdr:row>78</xdr:row>
      <xdr:rowOff>90494</xdr:rowOff>
    </xdr:to>
    <xdr:cxnSp macro="">
      <xdr:nvCxnSpPr>
        <xdr:cNvPr id="396" name="直線コネクタ 395"/>
        <xdr:cNvCxnSpPr/>
      </xdr:nvCxnSpPr>
      <xdr:spPr>
        <a:xfrm>
          <a:off x="8750300" y="13432410"/>
          <a:ext cx="889000" cy="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59310</xdr:rowOff>
    </xdr:from>
    <xdr:to>
      <xdr:col>45</xdr:col>
      <xdr:colOff>177800</xdr:colOff>
      <xdr:row>78</xdr:row>
      <xdr:rowOff>112001</xdr:rowOff>
    </xdr:to>
    <xdr:cxnSp macro="">
      <xdr:nvCxnSpPr>
        <xdr:cNvPr id="399" name="直線コネクタ 398"/>
        <xdr:cNvCxnSpPr/>
      </xdr:nvCxnSpPr>
      <xdr:spPr>
        <a:xfrm flipV="1">
          <a:off x="7861300" y="13432410"/>
          <a:ext cx="889000" cy="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112001</xdr:rowOff>
    </xdr:from>
    <xdr:to>
      <xdr:col>41</xdr:col>
      <xdr:colOff>50800</xdr:colOff>
      <xdr:row>78</xdr:row>
      <xdr:rowOff>130823</xdr:rowOff>
    </xdr:to>
    <xdr:cxnSp macro="">
      <xdr:nvCxnSpPr>
        <xdr:cNvPr id="402" name="直線コネクタ 401"/>
        <xdr:cNvCxnSpPr/>
      </xdr:nvCxnSpPr>
      <xdr:spPr>
        <a:xfrm flipV="1">
          <a:off x="6972300" y="13485101"/>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79908</xdr:rowOff>
    </xdr:from>
    <xdr:to>
      <xdr:col>55</xdr:col>
      <xdr:colOff>50800</xdr:colOff>
      <xdr:row>79</xdr:row>
      <xdr:rowOff>10058</xdr:rowOff>
    </xdr:to>
    <xdr:sp macro="" textlink="">
      <xdr:nvSpPr>
        <xdr:cNvPr id="412" name="楕円 411"/>
        <xdr:cNvSpPr/>
      </xdr:nvSpPr>
      <xdr:spPr>
        <a:xfrm>
          <a:off x="10426700" y="134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166285</xdr:rowOff>
    </xdr:from>
    <xdr:ext cx="469744" cy="259045"/>
    <xdr:sp macro="" textlink="">
      <xdr:nvSpPr>
        <xdr:cNvPr id="413" name="商工費該当値テキスト"/>
        <xdr:cNvSpPr txBox="1"/>
      </xdr:nvSpPr>
      <xdr:spPr>
        <a:xfrm>
          <a:off x="10528300" y="1336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39694</xdr:rowOff>
    </xdr:from>
    <xdr:to>
      <xdr:col>50</xdr:col>
      <xdr:colOff>165100</xdr:colOff>
      <xdr:row>78</xdr:row>
      <xdr:rowOff>141294</xdr:rowOff>
    </xdr:to>
    <xdr:sp macro="" textlink="">
      <xdr:nvSpPr>
        <xdr:cNvPr id="414" name="楕円 413"/>
        <xdr:cNvSpPr/>
      </xdr:nvSpPr>
      <xdr:spPr>
        <a:xfrm>
          <a:off x="9588500" y="134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132421</xdr:rowOff>
    </xdr:from>
    <xdr:ext cx="469744" cy="259045"/>
    <xdr:sp macro="" textlink="">
      <xdr:nvSpPr>
        <xdr:cNvPr id="415" name="テキスト ボックス 414"/>
        <xdr:cNvSpPr txBox="1"/>
      </xdr:nvSpPr>
      <xdr:spPr>
        <a:xfrm>
          <a:off x="9404428" y="1350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8510</xdr:rowOff>
    </xdr:from>
    <xdr:to>
      <xdr:col>46</xdr:col>
      <xdr:colOff>38100</xdr:colOff>
      <xdr:row>78</xdr:row>
      <xdr:rowOff>110110</xdr:rowOff>
    </xdr:to>
    <xdr:sp macro="" textlink="">
      <xdr:nvSpPr>
        <xdr:cNvPr id="416" name="楕円 415"/>
        <xdr:cNvSpPr/>
      </xdr:nvSpPr>
      <xdr:spPr>
        <a:xfrm>
          <a:off x="8699500" y="133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101237</xdr:rowOff>
    </xdr:from>
    <xdr:ext cx="469744" cy="259045"/>
    <xdr:sp macro="" textlink="">
      <xdr:nvSpPr>
        <xdr:cNvPr id="417" name="テキスト ボックス 416"/>
        <xdr:cNvSpPr txBox="1"/>
      </xdr:nvSpPr>
      <xdr:spPr>
        <a:xfrm>
          <a:off x="8515428" y="1347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61201</xdr:rowOff>
    </xdr:from>
    <xdr:to>
      <xdr:col>41</xdr:col>
      <xdr:colOff>101600</xdr:colOff>
      <xdr:row>78</xdr:row>
      <xdr:rowOff>162801</xdr:rowOff>
    </xdr:to>
    <xdr:sp macro="" textlink="">
      <xdr:nvSpPr>
        <xdr:cNvPr id="418" name="楕円 417"/>
        <xdr:cNvSpPr/>
      </xdr:nvSpPr>
      <xdr:spPr>
        <a:xfrm>
          <a:off x="7810500" y="134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153928</xdr:rowOff>
    </xdr:from>
    <xdr:ext cx="469744" cy="259045"/>
    <xdr:sp macro="" textlink="">
      <xdr:nvSpPr>
        <xdr:cNvPr id="419" name="テキスト ボックス 418"/>
        <xdr:cNvSpPr txBox="1"/>
      </xdr:nvSpPr>
      <xdr:spPr>
        <a:xfrm>
          <a:off x="7626428" y="1352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80023</xdr:rowOff>
    </xdr:from>
    <xdr:to>
      <xdr:col>36</xdr:col>
      <xdr:colOff>165100</xdr:colOff>
      <xdr:row>79</xdr:row>
      <xdr:rowOff>10173</xdr:rowOff>
    </xdr:to>
    <xdr:sp macro="" textlink="">
      <xdr:nvSpPr>
        <xdr:cNvPr id="420" name="楕円 419"/>
        <xdr:cNvSpPr/>
      </xdr:nvSpPr>
      <xdr:spPr>
        <a:xfrm>
          <a:off x="6921500" y="134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1300</xdr:rowOff>
    </xdr:from>
    <xdr:ext cx="469744" cy="259045"/>
    <xdr:sp macro="" textlink="">
      <xdr:nvSpPr>
        <xdr:cNvPr id="421" name="テキスト ボックス 420"/>
        <xdr:cNvSpPr txBox="1"/>
      </xdr:nvSpPr>
      <xdr:spPr>
        <a:xfrm>
          <a:off x="6737428"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76946</xdr:rowOff>
    </xdr:from>
    <xdr:to>
      <xdr:col>55</xdr:col>
      <xdr:colOff>0</xdr:colOff>
      <xdr:row>98</xdr:row>
      <xdr:rowOff>86700</xdr:rowOff>
    </xdr:to>
    <xdr:cxnSp macro="">
      <xdr:nvCxnSpPr>
        <xdr:cNvPr id="452" name="直線コネクタ 451"/>
        <xdr:cNvCxnSpPr/>
      </xdr:nvCxnSpPr>
      <xdr:spPr>
        <a:xfrm flipV="1">
          <a:off x="9639300" y="16879046"/>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86700</xdr:rowOff>
    </xdr:from>
    <xdr:to>
      <xdr:col>50</xdr:col>
      <xdr:colOff>114300</xdr:colOff>
      <xdr:row>98</xdr:row>
      <xdr:rowOff>99175</xdr:rowOff>
    </xdr:to>
    <xdr:cxnSp macro="">
      <xdr:nvCxnSpPr>
        <xdr:cNvPr id="455" name="直線コネクタ 454"/>
        <xdr:cNvCxnSpPr/>
      </xdr:nvCxnSpPr>
      <xdr:spPr>
        <a:xfrm flipV="1">
          <a:off x="8750300" y="16888800"/>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93134</xdr:rowOff>
    </xdr:from>
    <xdr:to>
      <xdr:col>45</xdr:col>
      <xdr:colOff>177800</xdr:colOff>
      <xdr:row>98</xdr:row>
      <xdr:rowOff>99175</xdr:rowOff>
    </xdr:to>
    <xdr:cxnSp macro="">
      <xdr:nvCxnSpPr>
        <xdr:cNvPr id="458" name="直線コネクタ 457"/>
        <xdr:cNvCxnSpPr/>
      </xdr:nvCxnSpPr>
      <xdr:spPr>
        <a:xfrm>
          <a:off x="7861300" y="16895234"/>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93134</xdr:rowOff>
    </xdr:from>
    <xdr:to>
      <xdr:col>41</xdr:col>
      <xdr:colOff>50800</xdr:colOff>
      <xdr:row>98</xdr:row>
      <xdr:rowOff>100064</xdr:rowOff>
    </xdr:to>
    <xdr:cxnSp macro="">
      <xdr:nvCxnSpPr>
        <xdr:cNvPr id="461" name="直線コネクタ 460"/>
        <xdr:cNvCxnSpPr/>
      </xdr:nvCxnSpPr>
      <xdr:spPr>
        <a:xfrm flipV="1">
          <a:off x="6972300" y="16895234"/>
          <a:ext cx="8890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158819</xdr:rowOff>
    </xdr:from>
    <xdr:ext cx="534377" cy="259045"/>
    <xdr:sp macro="" textlink="">
      <xdr:nvSpPr>
        <xdr:cNvPr id="463" name="テキスト ボックス 462"/>
        <xdr:cNvSpPr txBox="1"/>
      </xdr:nvSpPr>
      <xdr:spPr>
        <a:xfrm>
          <a:off x="7594111" y="169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153760</xdr:rowOff>
    </xdr:from>
    <xdr:ext cx="534377" cy="259045"/>
    <xdr:sp macro="" textlink="">
      <xdr:nvSpPr>
        <xdr:cNvPr id="465" name="テキスト ボックス 464"/>
        <xdr:cNvSpPr txBox="1"/>
      </xdr:nvSpPr>
      <xdr:spPr>
        <a:xfrm>
          <a:off x="6705111" y="169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26146</xdr:rowOff>
    </xdr:from>
    <xdr:to>
      <xdr:col>55</xdr:col>
      <xdr:colOff>50800</xdr:colOff>
      <xdr:row>98</xdr:row>
      <xdr:rowOff>127746</xdr:rowOff>
    </xdr:to>
    <xdr:sp macro="" textlink="">
      <xdr:nvSpPr>
        <xdr:cNvPr id="471" name="楕円 470"/>
        <xdr:cNvSpPr/>
      </xdr:nvSpPr>
      <xdr:spPr>
        <a:xfrm>
          <a:off x="10426700" y="1682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49023</xdr:rowOff>
    </xdr:from>
    <xdr:ext cx="534377" cy="259045"/>
    <xdr:sp macro="" textlink="">
      <xdr:nvSpPr>
        <xdr:cNvPr id="472" name="土木費該当値テキスト"/>
        <xdr:cNvSpPr txBox="1"/>
      </xdr:nvSpPr>
      <xdr:spPr>
        <a:xfrm>
          <a:off x="10528300" y="1667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35900</xdr:rowOff>
    </xdr:from>
    <xdr:to>
      <xdr:col>50</xdr:col>
      <xdr:colOff>165100</xdr:colOff>
      <xdr:row>98</xdr:row>
      <xdr:rowOff>137500</xdr:rowOff>
    </xdr:to>
    <xdr:sp macro="" textlink="">
      <xdr:nvSpPr>
        <xdr:cNvPr id="473" name="楕円 472"/>
        <xdr:cNvSpPr/>
      </xdr:nvSpPr>
      <xdr:spPr>
        <a:xfrm>
          <a:off x="9588500" y="1683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154027</xdr:rowOff>
    </xdr:from>
    <xdr:ext cx="534377" cy="259045"/>
    <xdr:sp macro="" textlink="">
      <xdr:nvSpPr>
        <xdr:cNvPr id="474" name="テキスト ボックス 473"/>
        <xdr:cNvSpPr txBox="1"/>
      </xdr:nvSpPr>
      <xdr:spPr>
        <a:xfrm>
          <a:off x="9372111" y="1661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48375</xdr:rowOff>
    </xdr:from>
    <xdr:to>
      <xdr:col>46</xdr:col>
      <xdr:colOff>38100</xdr:colOff>
      <xdr:row>98</xdr:row>
      <xdr:rowOff>149975</xdr:rowOff>
    </xdr:to>
    <xdr:sp macro="" textlink="">
      <xdr:nvSpPr>
        <xdr:cNvPr id="475" name="楕円 474"/>
        <xdr:cNvSpPr/>
      </xdr:nvSpPr>
      <xdr:spPr>
        <a:xfrm>
          <a:off x="8699500" y="168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166502</xdr:rowOff>
    </xdr:from>
    <xdr:ext cx="534377" cy="259045"/>
    <xdr:sp macro="" textlink="">
      <xdr:nvSpPr>
        <xdr:cNvPr id="476" name="テキスト ボックス 475"/>
        <xdr:cNvSpPr txBox="1"/>
      </xdr:nvSpPr>
      <xdr:spPr>
        <a:xfrm>
          <a:off x="8483111" y="166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42334</xdr:rowOff>
    </xdr:from>
    <xdr:to>
      <xdr:col>41</xdr:col>
      <xdr:colOff>101600</xdr:colOff>
      <xdr:row>98</xdr:row>
      <xdr:rowOff>143934</xdr:rowOff>
    </xdr:to>
    <xdr:sp macro="" textlink="">
      <xdr:nvSpPr>
        <xdr:cNvPr id="477" name="楕円 476"/>
        <xdr:cNvSpPr/>
      </xdr:nvSpPr>
      <xdr:spPr>
        <a:xfrm>
          <a:off x="7810500" y="168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160461</xdr:rowOff>
    </xdr:from>
    <xdr:ext cx="534377" cy="259045"/>
    <xdr:sp macro="" textlink="">
      <xdr:nvSpPr>
        <xdr:cNvPr id="478" name="テキスト ボックス 477"/>
        <xdr:cNvSpPr txBox="1"/>
      </xdr:nvSpPr>
      <xdr:spPr>
        <a:xfrm>
          <a:off x="7594111" y="1661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49264</xdr:rowOff>
    </xdr:from>
    <xdr:to>
      <xdr:col>36</xdr:col>
      <xdr:colOff>165100</xdr:colOff>
      <xdr:row>98</xdr:row>
      <xdr:rowOff>150864</xdr:rowOff>
    </xdr:to>
    <xdr:sp macro="" textlink="">
      <xdr:nvSpPr>
        <xdr:cNvPr id="479" name="楕円 478"/>
        <xdr:cNvSpPr/>
      </xdr:nvSpPr>
      <xdr:spPr>
        <a:xfrm>
          <a:off x="6921500" y="168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167391</xdr:rowOff>
    </xdr:from>
    <xdr:ext cx="534377" cy="259045"/>
    <xdr:sp macro="" textlink="">
      <xdr:nvSpPr>
        <xdr:cNvPr id="480" name="テキスト ボックス 479"/>
        <xdr:cNvSpPr txBox="1"/>
      </xdr:nvSpPr>
      <xdr:spPr>
        <a:xfrm>
          <a:off x="6705111" y="1662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116063</xdr:rowOff>
    </xdr:from>
    <xdr:to>
      <xdr:col>85</xdr:col>
      <xdr:colOff>127000</xdr:colOff>
      <xdr:row>36</xdr:row>
      <xdr:rowOff>97592</xdr:rowOff>
    </xdr:to>
    <xdr:cxnSp macro="">
      <xdr:nvCxnSpPr>
        <xdr:cNvPr id="508" name="直線コネクタ 507"/>
        <xdr:cNvCxnSpPr/>
      </xdr:nvCxnSpPr>
      <xdr:spPr>
        <a:xfrm>
          <a:off x="15481300" y="6116813"/>
          <a:ext cx="838200" cy="1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19365</xdr:rowOff>
    </xdr:from>
    <xdr:to>
      <xdr:col>81</xdr:col>
      <xdr:colOff>50800</xdr:colOff>
      <xdr:row>35</xdr:row>
      <xdr:rowOff>116063</xdr:rowOff>
    </xdr:to>
    <xdr:cxnSp macro="">
      <xdr:nvCxnSpPr>
        <xdr:cNvPr id="511" name="直線コネクタ 510"/>
        <xdr:cNvCxnSpPr/>
      </xdr:nvCxnSpPr>
      <xdr:spPr>
        <a:xfrm>
          <a:off x="14592300" y="6020115"/>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19365</xdr:rowOff>
    </xdr:from>
    <xdr:to>
      <xdr:col>76</xdr:col>
      <xdr:colOff>114300</xdr:colOff>
      <xdr:row>36</xdr:row>
      <xdr:rowOff>37424</xdr:rowOff>
    </xdr:to>
    <xdr:cxnSp macro="">
      <xdr:nvCxnSpPr>
        <xdr:cNvPr id="514" name="直線コネクタ 513"/>
        <xdr:cNvCxnSpPr/>
      </xdr:nvCxnSpPr>
      <xdr:spPr>
        <a:xfrm flipV="1">
          <a:off x="13703300" y="6020115"/>
          <a:ext cx="8890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37424</xdr:rowOff>
    </xdr:from>
    <xdr:to>
      <xdr:col>71</xdr:col>
      <xdr:colOff>177800</xdr:colOff>
      <xdr:row>37</xdr:row>
      <xdr:rowOff>24028</xdr:rowOff>
    </xdr:to>
    <xdr:cxnSp macro="">
      <xdr:nvCxnSpPr>
        <xdr:cNvPr id="517" name="直線コネクタ 516"/>
        <xdr:cNvCxnSpPr/>
      </xdr:nvCxnSpPr>
      <xdr:spPr>
        <a:xfrm flipV="1">
          <a:off x="12814300" y="6209624"/>
          <a:ext cx="889000" cy="15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19" name="テキスト ボックス 51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46792</xdr:rowOff>
    </xdr:from>
    <xdr:to>
      <xdr:col>85</xdr:col>
      <xdr:colOff>177800</xdr:colOff>
      <xdr:row>36</xdr:row>
      <xdr:rowOff>148392</xdr:rowOff>
    </xdr:to>
    <xdr:sp macro="" textlink="">
      <xdr:nvSpPr>
        <xdr:cNvPr id="527" name="楕円 526"/>
        <xdr:cNvSpPr/>
      </xdr:nvSpPr>
      <xdr:spPr>
        <a:xfrm>
          <a:off x="16268700" y="62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69669</xdr:rowOff>
    </xdr:from>
    <xdr:ext cx="534377" cy="259045"/>
    <xdr:sp macro="" textlink="">
      <xdr:nvSpPr>
        <xdr:cNvPr id="528" name="消防費該当値テキスト"/>
        <xdr:cNvSpPr txBox="1"/>
      </xdr:nvSpPr>
      <xdr:spPr>
        <a:xfrm>
          <a:off x="16370300" y="607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65263</xdr:rowOff>
    </xdr:from>
    <xdr:to>
      <xdr:col>81</xdr:col>
      <xdr:colOff>101600</xdr:colOff>
      <xdr:row>35</xdr:row>
      <xdr:rowOff>166863</xdr:rowOff>
    </xdr:to>
    <xdr:sp macro="" textlink="">
      <xdr:nvSpPr>
        <xdr:cNvPr id="529" name="楕円 528"/>
        <xdr:cNvSpPr/>
      </xdr:nvSpPr>
      <xdr:spPr>
        <a:xfrm>
          <a:off x="15430500" y="606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11940</xdr:rowOff>
    </xdr:from>
    <xdr:ext cx="534377" cy="259045"/>
    <xdr:sp macro="" textlink="">
      <xdr:nvSpPr>
        <xdr:cNvPr id="530" name="テキスト ボックス 529"/>
        <xdr:cNvSpPr txBox="1"/>
      </xdr:nvSpPr>
      <xdr:spPr>
        <a:xfrm>
          <a:off x="15214111" y="584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140015</xdr:rowOff>
    </xdr:from>
    <xdr:to>
      <xdr:col>76</xdr:col>
      <xdr:colOff>165100</xdr:colOff>
      <xdr:row>35</xdr:row>
      <xdr:rowOff>70165</xdr:rowOff>
    </xdr:to>
    <xdr:sp macro="" textlink="">
      <xdr:nvSpPr>
        <xdr:cNvPr id="531" name="楕円 530"/>
        <xdr:cNvSpPr/>
      </xdr:nvSpPr>
      <xdr:spPr>
        <a:xfrm>
          <a:off x="14541500" y="59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86692</xdr:rowOff>
    </xdr:from>
    <xdr:ext cx="534377" cy="259045"/>
    <xdr:sp macro="" textlink="">
      <xdr:nvSpPr>
        <xdr:cNvPr id="532" name="テキスト ボックス 531"/>
        <xdr:cNvSpPr txBox="1"/>
      </xdr:nvSpPr>
      <xdr:spPr>
        <a:xfrm>
          <a:off x="14325111" y="57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158074</xdr:rowOff>
    </xdr:from>
    <xdr:to>
      <xdr:col>72</xdr:col>
      <xdr:colOff>38100</xdr:colOff>
      <xdr:row>36</xdr:row>
      <xdr:rowOff>88224</xdr:rowOff>
    </xdr:to>
    <xdr:sp macro="" textlink="">
      <xdr:nvSpPr>
        <xdr:cNvPr id="533" name="楕円 532"/>
        <xdr:cNvSpPr/>
      </xdr:nvSpPr>
      <xdr:spPr>
        <a:xfrm>
          <a:off x="13652500" y="61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104751</xdr:rowOff>
    </xdr:from>
    <xdr:ext cx="534377" cy="259045"/>
    <xdr:sp macro="" textlink="">
      <xdr:nvSpPr>
        <xdr:cNvPr id="534" name="テキスト ボックス 533"/>
        <xdr:cNvSpPr txBox="1"/>
      </xdr:nvSpPr>
      <xdr:spPr>
        <a:xfrm>
          <a:off x="13436111" y="59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144678</xdr:rowOff>
    </xdr:from>
    <xdr:to>
      <xdr:col>67</xdr:col>
      <xdr:colOff>101600</xdr:colOff>
      <xdr:row>37</xdr:row>
      <xdr:rowOff>74828</xdr:rowOff>
    </xdr:to>
    <xdr:sp macro="" textlink="">
      <xdr:nvSpPr>
        <xdr:cNvPr id="535" name="楕円 534"/>
        <xdr:cNvSpPr/>
      </xdr:nvSpPr>
      <xdr:spPr>
        <a:xfrm>
          <a:off x="12763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65955</xdr:rowOff>
    </xdr:from>
    <xdr:ext cx="534377" cy="259045"/>
    <xdr:sp macro="" textlink="">
      <xdr:nvSpPr>
        <xdr:cNvPr id="536" name="テキスト ボックス 535"/>
        <xdr:cNvSpPr txBox="1"/>
      </xdr:nvSpPr>
      <xdr:spPr>
        <a:xfrm>
          <a:off x="12547111" y="64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58686</xdr:rowOff>
    </xdr:from>
    <xdr:to>
      <xdr:col>85</xdr:col>
      <xdr:colOff>127000</xdr:colOff>
      <xdr:row>58</xdr:row>
      <xdr:rowOff>12560</xdr:rowOff>
    </xdr:to>
    <xdr:cxnSp macro="">
      <xdr:nvCxnSpPr>
        <xdr:cNvPr id="566" name="直線コネクタ 565"/>
        <xdr:cNvCxnSpPr/>
      </xdr:nvCxnSpPr>
      <xdr:spPr>
        <a:xfrm flipV="1">
          <a:off x="15481300" y="9659886"/>
          <a:ext cx="838200" cy="2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150140</xdr:rowOff>
    </xdr:from>
    <xdr:to>
      <xdr:col>81</xdr:col>
      <xdr:colOff>50800</xdr:colOff>
      <xdr:row>58</xdr:row>
      <xdr:rowOff>12560</xdr:rowOff>
    </xdr:to>
    <xdr:cxnSp macro="">
      <xdr:nvCxnSpPr>
        <xdr:cNvPr id="569" name="直線コネクタ 568"/>
        <xdr:cNvCxnSpPr/>
      </xdr:nvCxnSpPr>
      <xdr:spPr>
        <a:xfrm>
          <a:off x="14592300" y="9922790"/>
          <a:ext cx="889000" cy="3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150140</xdr:rowOff>
    </xdr:from>
    <xdr:to>
      <xdr:col>76</xdr:col>
      <xdr:colOff>114300</xdr:colOff>
      <xdr:row>58</xdr:row>
      <xdr:rowOff>66129</xdr:rowOff>
    </xdr:to>
    <xdr:cxnSp macro="">
      <xdr:nvCxnSpPr>
        <xdr:cNvPr id="572" name="直線コネクタ 571"/>
        <xdr:cNvCxnSpPr/>
      </xdr:nvCxnSpPr>
      <xdr:spPr>
        <a:xfrm flipV="1">
          <a:off x="13703300" y="9922790"/>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169380</xdr:rowOff>
    </xdr:from>
    <xdr:to>
      <xdr:col>71</xdr:col>
      <xdr:colOff>177800</xdr:colOff>
      <xdr:row>58</xdr:row>
      <xdr:rowOff>66129</xdr:rowOff>
    </xdr:to>
    <xdr:cxnSp macro="">
      <xdr:nvCxnSpPr>
        <xdr:cNvPr id="575" name="直線コネクタ 574"/>
        <xdr:cNvCxnSpPr/>
      </xdr:nvCxnSpPr>
      <xdr:spPr>
        <a:xfrm>
          <a:off x="12814300" y="9770580"/>
          <a:ext cx="889000" cy="2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79" name="テキスト ボックス 578"/>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7886</xdr:rowOff>
    </xdr:from>
    <xdr:to>
      <xdr:col>85</xdr:col>
      <xdr:colOff>177800</xdr:colOff>
      <xdr:row>56</xdr:row>
      <xdr:rowOff>109486</xdr:rowOff>
    </xdr:to>
    <xdr:sp macro="" textlink="">
      <xdr:nvSpPr>
        <xdr:cNvPr id="585" name="楕円 584"/>
        <xdr:cNvSpPr/>
      </xdr:nvSpPr>
      <xdr:spPr>
        <a:xfrm>
          <a:off x="16268700" y="96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30763</xdr:rowOff>
    </xdr:from>
    <xdr:ext cx="534377" cy="259045"/>
    <xdr:sp macro="" textlink="">
      <xdr:nvSpPr>
        <xdr:cNvPr id="586" name="教育費該当値テキスト"/>
        <xdr:cNvSpPr txBox="1"/>
      </xdr:nvSpPr>
      <xdr:spPr>
        <a:xfrm>
          <a:off x="16370300" y="94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133210</xdr:rowOff>
    </xdr:from>
    <xdr:to>
      <xdr:col>81</xdr:col>
      <xdr:colOff>101600</xdr:colOff>
      <xdr:row>58</xdr:row>
      <xdr:rowOff>63360</xdr:rowOff>
    </xdr:to>
    <xdr:sp macro="" textlink="">
      <xdr:nvSpPr>
        <xdr:cNvPr id="587" name="楕円 586"/>
        <xdr:cNvSpPr/>
      </xdr:nvSpPr>
      <xdr:spPr>
        <a:xfrm>
          <a:off x="15430500" y="99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79887</xdr:rowOff>
    </xdr:from>
    <xdr:ext cx="534377" cy="259045"/>
    <xdr:sp macro="" textlink="">
      <xdr:nvSpPr>
        <xdr:cNvPr id="588" name="テキスト ボックス 587"/>
        <xdr:cNvSpPr txBox="1"/>
      </xdr:nvSpPr>
      <xdr:spPr>
        <a:xfrm>
          <a:off x="15214111" y="968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99340</xdr:rowOff>
    </xdr:from>
    <xdr:to>
      <xdr:col>76</xdr:col>
      <xdr:colOff>165100</xdr:colOff>
      <xdr:row>58</xdr:row>
      <xdr:rowOff>29490</xdr:rowOff>
    </xdr:to>
    <xdr:sp macro="" textlink="">
      <xdr:nvSpPr>
        <xdr:cNvPr id="589" name="楕円 588"/>
        <xdr:cNvSpPr/>
      </xdr:nvSpPr>
      <xdr:spPr>
        <a:xfrm>
          <a:off x="14541500" y="98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46017</xdr:rowOff>
    </xdr:from>
    <xdr:ext cx="534377" cy="259045"/>
    <xdr:sp macro="" textlink="">
      <xdr:nvSpPr>
        <xdr:cNvPr id="590" name="テキスト ボックス 589"/>
        <xdr:cNvSpPr txBox="1"/>
      </xdr:nvSpPr>
      <xdr:spPr>
        <a:xfrm>
          <a:off x="14325111" y="964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15329</xdr:rowOff>
    </xdr:from>
    <xdr:to>
      <xdr:col>72</xdr:col>
      <xdr:colOff>38100</xdr:colOff>
      <xdr:row>58</xdr:row>
      <xdr:rowOff>116929</xdr:rowOff>
    </xdr:to>
    <xdr:sp macro="" textlink="">
      <xdr:nvSpPr>
        <xdr:cNvPr id="591" name="楕円 590"/>
        <xdr:cNvSpPr/>
      </xdr:nvSpPr>
      <xdr:spPr>
        <a:xfrm>
          <a:off x="13652500" y="99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108056</xdr:rowOff>
    </xdr:from>
    <xdr:ext cx="534377" cy="259045"/>
    <xdr:sp macro="" textlink="">
      <xdr:nvSpPr>
        <xdr:cNvPr id="592" name="テキスト ボックス 591"/>
        <xdr:cNvSpPr txBox="1"/>
      </xdr:nvSpPr>
      <xdr:spPr>
        <a:xfrm>
          <a:off x="13436111" y="100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118580</xdr:rowOff>
    </xdr:from>
    <xdr:to>
      <xdr:col>67</xdr:col>
      <xdr:colOff>101600</xdr:colOff>
      <xdr:row>57</xdr:row>
      <xdr:rowOff>48730</xdr:rowOff>
    </xdr:to>
    <xdr:sp macro="" textlink="">
      <xdr:nvSpPr>
        <xdr:cNvPr id="593" name="楕円 592"/>
        <xdr:cNvSpPr/>
      </xdr:nvSpPr>
      <xdr:spPr>
        <a:xfrm>
          <a:off x="12763500" y="971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65257</xdr:rowOff>
    </xdr:from>
    <xdr:ext cx="534377" cy="259045"/>
    <xdr:sp macro="" textlink="">
      <xdr:nvSpPr>
        <xdr:cNvPr id="594" name="テキスト ボックス 593"/>
        <xdr:cNvSpPr txBox="1"/>
      </xdr:nvSpPr>
      <xdr:spPr>
        <a:xfrm>
          <a:off x="12547111" y="94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153518</xdr:rowOff>
    </xdr:from>
    <xdr:to>
      <xdr:col>85</xdr:col>
      <xdr:colOff>127000</xdr:colOff>
      <xdr:row>78</xdr:row>
      <xdr:rowOff>167399</xdr:rowOff>
    </xdr:to>
    <xdr:cxnSp macro="">
      <xdr:nvCxnSpPr>
        <xdr:cNvPr id="623" name="直線コネクタ 622"/>
        <xdr:cNvCxnSpPr/>
      </xdr:nvCxnSpPr>
      <xdr:spPr>
        <a:xfrm flipV="1">
          <a:off x="15481300" y="13526618"/>
          <a:ext cx="8382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167399</xdr:rowOff>
    </xdr:from>
    <xdr:to>
      <xdr:col>81</xdr:col>
      <xdr:colOff>50800</xdr:colOff>
      <xdr:row>79</xdr:row>
      <xdr:rowOff>25502</xdr:rowOff>
    </xdr:to>
    <xdr:cxnSp macro="">
      <xdr:nvCxnSpPr>
        <xdr:cNvPr id="626" name="直線コネクタ 625"/>
        <xdr:cNvCxnSpPr/>
      </xdr:nvCxnSpPr>
      <xdr:spPr>
        <a:xfrm flipV="1">
          <a:off x="14592300" y="13540499"/>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57002</xdr:rowOff>
    </xdr:from>
    <xdr:ext cx="469744" cy="259045"/>
    <xdr:sp macro="" textlink="">
      <xdr:nvSpPr>
        <xdr:cNvPr id="628" name="テキスト ボックス 627"/>
        <xdr:cNvSpPr txBox="1"/>
      </xdr:nvSpPr>
      <xdr:spPr>
        <a:xfrm>
          <a:off x="15246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19114</xdr:rowOff>
    </xdr:from>
    <xdr:to>
      <xdr:col>76</xdr:col>
      <xdr:colOff>114300</xdr:colOff>
      <xdr:row>79</xdr:row>
      <xdr:rowOff>25502</xdr:rowOff>
    </xdr:to>
    <xdr:cxnSp macro="">
      <xdr:nvCxnSpPr>
        <xdr:cNvPr id="629" name="直線コネクタ 628"/>
        <xdr:cNvCxnSpPr/>
      </xdr:nvCxnSpPr>
      <xdr:spPr>
        <a:xfrm>
          <a:off x="13703300" y="13563664"/>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68051</xdr:rowOff>
    </xdr:from>
    <xdr:ext cx="469744" cy="259045"/>
    <xdr:sp macro="" textlink="">
      <xdr:nvSpPr>
        <xdr:cNvPr id="631" name="テキスト ボックス 630"/>
        <xdr:cNvSpPr txBox="1"/>
      </xdr:nvSpPr>
      <xdr:spPr>
        <a:xfrm>
          <a:off x="14357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19114</xdr:rowOff>
    </xdr:from>
    <xdr:to>
      <xdr:col>71</xdr:col>
      <xdr:colOff>177800</xdr:colOff>
      <xdr:row>79</xdr:row>
      <xdr:rowOff>31317</xdr:rowOff>
    </xdr:to>
    <xdr:cxnSp macro="">
      <xdr:nvCxnSpPr>
        <xdr:cNvPr id="632" name="直線コネクタ 631"/>
        <xdr:cNvCxnSpPr/>
      </xdr:nvCxnSpPr>
      <xdr:spPr>
        <a:xfrm flipV="1">
          <a:off x="12814300" y="13563664"/>
          <a:ext cx="889000" cy="1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102718</xdr:rowOff>
    </xdr:from>
    <xdr:to>
      <xdr:col>85</xdr:col>
      <xdr:colOff>177800</xdr:colOff>
      <xdr:row>79</xdr:row>
      <xdr:rowOff>32868</xdr:rowOff>
    </xdr:to>
    <xdr:sp macro="" textlink="">
      <xdr:nvSpPr>
        <xdr:cNvPr id="642" name="楕円 641"/>
        <xdr:cNvSpPr/>
      </xdr:nvSpPr>
      <xdr:spPr>
        <a:xfrm>
          <a:off x="16268700" y="134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62095</xdr:rowOff>
    </xdr:from>
    <xdr:ext cx="469744" cy="259045"/>
    <xdr:sp macro="" textlink="">
      <xdr:nvSpPr>
        <xdr:cNvPr id="643" name="災害復旧費該当値テキスト"/>
        <xdr:cNvSpPr txBox="1"/>
      </xdr:nvSpPr>
      <xdr:spPr>
        <a:xfrm>
          <a:off x="16370300" y="1326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116599</xdr:rowOff>
    </xdr:from>
    <xdr:to>
      <xdr:col>81</xdr:col>
      <xdr:colOff>101600</xdr:colOff>
      <xdr:row>79</xdr:row>
      <xdr:rowOff>46749</xdr:rowOff>
    </xdr:to>
    <xdr:sp macro="" textlink="">
      <xdr:nvSpPr>
        <xdr:cNvPr id="644" name="楕円 643"/>
        <xdr:cNvSpPr/>
      </xdr:nvSpPr>
      <xdr:spPr>
        <a:xfrm>
          <a:off x="15430500" y="134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63276</xdr:rowOff>
    </xdr:from>
    <xdr:ext cx="469744" cy="259045"/>
    <xdr:sp macro="" textlink="">
      <xdr:nvSpPr>
        <xdr:cNvPr id="645" name="テキスト ボックス 644"/>
        <xdr:cNvSpPr txBox="1"/>
      </xdr:nvSpPr>
      <xdr:spPr>
        <a:xfrm>
          <a:off x="15246428" y="1326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146152</xdr:rowOff>
    </xdr:from>
    <xdr:to>
      <xdr:col>76</xdr:col>
      <xdr:colOff>165100</xdr:colOff>
      <xdr:row>79</xdr:row>
      <xdr:rowOff>76302</xdr:rowOff>
    </xdr:to>
    <xdr:sp macro="" textlink="">
      <xdr:nvSpPr>
        <xdr:cNvPr id="646" name="楕円 645"/>
        <xdr:cNvSpPr/>
      </xdr:nvSpPr>
      <xdr:spPr>
        <a:xfrm>
          <a:off x="14541500" y="135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92829</xdr:rowOff>
    </xdr:from>
    <xdr:ext cx="469744" cy="259045"/>
    <xdr:sp macro="" textlink="">
      <xdr:nvSpPr>
        <xdr:cNvPr id="647" name="テキスト ボックス 646"/>
        <xdr:cNvSpPr txBox="1"/>
      </xdr:nvSpPr>
      <xdr:spPr>
        <a:xfrm>
          <a:off x="14357428" y="1329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139764</xdr:rowOff>
    </xdr:from>
    <xdr:to>
      <xdr:col>72</xdr:col>
      <xdr:colOff>38100</xdr:colOff>
      <xdr:row>79</xdr:row>
      <xdr:rowOff>69914</xdr:rowOff>
    </xdr:to>
    <xdr:sp macro="" textlink="">
      <xdr:nvSpPr>
        <xdr:cNvPr id="648" name="楕円 647"/>
        <xdr:cNvSpPr/>
      </xdr:nvSpPr>
      <xdr:spPr>
        <a:xfrm>
          <a:off x="13652500" y="1351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61041</xdr:rowOff>
    </xdr:from>
    <xdr:ext cx="469744" cy="259045"/>
    <xdr:sp macro="" textlink="">
      <xdr:nvSpPr>
        <xdr:cNvPr id="649" name="テキスト ボックス 648"/>
        <xdr:cNvSpPr txBox="1"/>
      </xdr:nvSpPr>
      <xdr:spPr>
        <a:xfrm>
          <a:off x="13468428" y="136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151967</xdr:rowOff>
    </xdr:from>
    <xdr:to>
      <xdr:col>67</xdr:col>
      <xdr:colOff>101600</xdr:colOff>
      <xdr:row>79</xdr:row>
      <xdr:rowOff>82117</xdr:rowOff>
    </xdr:to>
    <xdr:sp macro="" textlink="">
      <xdr:nvSpPr>
        <xdr:cNvPr id="650" name="楕円 649"/>
        <xdr:cNvSpPr/>
      </xdr:nvSpPr>
      <xdr:spPr>
        <a:xfrm>
          <a:off x="12763500" y="135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73244</xdr:rowOff>
    </xdr:from>
    <xdr:ext cx="469744" cy="259045"/>
    <xdr:sp macro="" textlink="">
      <xdr:nvSpPr>
        <xdr:cNvPr id="651" name="テキスト ボックス 650"/>
        <xdr:cNvSpPr txBox="1"/>
      </xdr:nvSpPr>
      <xdr:spPr>
        <a:xfrm>
          <a:off x="12579428" y="1361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4457</xdr:rowOff>
    </xdr:from>
    <xdr:to>
      <xdr:col>85</xdr:col>
      <xdr:colOff>127000</xdr:colOff>
      <xdr:row>96</xdr:row>
      <xdr:rowOff>23191</xdr:rowOff>
    </xdr:to>
    <xdr:cxnSp macro="">
      <xdr:nvCxnSpPr>
        <xdr:cNvPr id="680" name="直線コネクタ 679"/>
        <xdr:cNvCxnSpPr/>
      </xdr:nvCxnSpPr>
      <xdr:spPr>
        <a:xfrm flipV="1">
          <a:off x="15481300" y="16463657"/>
          <a:ext cx="838200" cy="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79870</xdr:rowOff>
    </xdr:from>
    <xdr:to>
      <xdr:col>81</xdr:col>
      <xdr:colOff>50800</xdr:colOff>
      <xdr:row>96</xdr:row>
      <xdr:rowOff>23191</xdr:rowOff>
    </xdr:to>
    <xdr:cxnSp macro="">
      <xdr:nvCxnSpPr>
        <xdr:cNvPr id="683" name="直線コネクタ 682"/>
        <xdr:cNvCxnSpPr/>
      </xdr:nvCxnSpPr>
      <xdr:spPr>
        <a:xfrm>
          <a:off x="14592300" y="16367620"/>
          <a:ext cx="889000" cy="1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79870</xdr:rowOff>
    </xdr:from>
    <xdr:to>
      <xdr:col>76</xdr:col>
      <xdr:colOff>114300</xdr:colOff>
      <xdr:row>96</xdr:row>
      <xdr:rowOff>21768</xdr:rowOff>
    </xdr:to>
    <xdr:cxnSp macro="">
      <xdr:nvCxnSpPr>
        <xdr:cNvPr id="686" name="直線コネクタ 685"/>
        <xdr:cNvCxnSpPr/>
      </xdr:nvCxnSpPr>
      <xdr:spPr>
        <a:xfrm flipV="1">
          <a:off x="13703300" y="16367620"/>
          <a:ext cx="8890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21768</xdr:rowOff>
    </xdr:from>
    <xdr:to>
      <xdr:col>71</xdr:col>
      <xdr:colOff>177800</xdr:colOff>
      <xdr:row>96</xdr:row>
      <xdr:rowOff>28093</xdr:rowOff>
    </xdr:to>
    <xdr:cxnSp macro="">
      <xdr:nvCxnSpPr>
        <xdr:cNvPr id="689" name="直線コネクタ 688"/>
        <xdr:cNvCxnSpPr/>
      </xdr:nvCxnSpPr>
      <xdr:spPr>
        <a:xfrm flipV="1">
          <a:off x="12814300" y="16480968"/>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125107</xdr:rowOff>
    </xdr:from>
    <xdr:to>
      <xdr:col>85</xdr:col>
      <xdr:colOff>177800</xdr:colOff>
      <xdr:row>96</xdr:row>
      <xdr:rowOff>55257</xdr:rowOff>
    </xdr:to>
    <xdr:sp macro="" textlink="">
      <xdr:nvSpPr>
        <xdr:cNvPr id="699" name="楕円 698"/>
        <xdr:cNvSpPr/>
      </xdr:nvSpPr>
      <xdr:spPr>
        <a:xfrm>
          <a:off x="16268700" y="164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147984</xdr:rowOff>
    </xdr:from>
    <xdr:ext cx="534377" cy="259045"/>
    <xdr:sp macro="" textlink="">
      <xdr:nvSpPr>
        <xdr:cNvPr id="700" name="公債費該当値テキスト"/>
        <xdr:cNvSpPr txBox="1"/>
      </xdr:nvSpPr>
      <xdr:spPr>
        <a:xfrm>
          <a:off x="16370300" y="1626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143841</xdr:rowOff>
    </xdr:from>
    <xdr:to>
      <xdr:col>81</xdr:col>
      <xdr:colOff>101600</xdr:colOff>
      <xdr:row>96</xdr:row>
      <xdr:rowOff>73991</xdr:rowOff>
    </xdr:to>
    <xdr:sp macro="" textlink="">
      <xdr:nvSpPr>
        <xdr:cNvPr id="701" name="楕円 700"/>
        <xdr:cNvSpPr/>
      </xdr:nvSpPr>
      <xdr:spPr>
        <a:xfrm>
          <a:off x="15430500" y="164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90518</xdr:rowOff>
    </xdr:from>
    <xdr:ext cx="534377" cy="259045"/>
    <xdr:sp macro="" textlink="">
      <xdr:nvSpPr>
        <xdr:cNvPr id="702" name="テキスト ボックス 701"/>
        <xdr:cNvSpPr txBox="1"/>
      </xdr:nvSpPr>
      <xdr:spPr>
        <a:xfrm>
          <a:off x="15214111" y="162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29070</xdr:rowOff>
    </xdr:from>
    <xdr:to>
      <xdr:col>76</xdr:col>
      <xdr:colOff>165100</xdr:colOff>
      <xdr:row>95</xdr:row>
      <xdr:rowOff>130670</xdr:rowOff>
    </xdr:to>
    <xdr:sp macro="" textlink="">
      <xdr:nvSpPr>
        <xdr:cNvPr id="703" name="楕円 702"/>
        <xdr:cNvSpPr/>
      </xdr:nvSpPr>
      <xdr:spPr>
        <a:xfrm>
          <a:off x="14541500" y="163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147197</xdr:rowOff>
    </xdr:from>
    <xdr:ext cx="534377" cy="259045"/>
    <xdr:sp macro="" textlink="">
      <xdr:nvSpPr>
        <xdr:cNvPr id="704" name="テキスト ボックス 703"/>
        <xdr:cNvSpPr txBox="1"/>
      </xdr:nvSpPr>
      <xdr:spPr>
        <a:xfrm>
          <a:off x="14325111" y="160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142418</xdr:rowOff>
    </xdr:from>
    <xdr:to>
      <xdr:col>72</xdr:col>
      <xdr:colOff>38100</xdr:colOff>
      <xdr:row>96</xdr:row>
      <xdr:rowOff>72568</xdr:rowOff>
    </xdr:to>
    <xdr:sp macro="" textlink="">
      <xdr:nvSpPr>
        <xdr:cNvPr id="705" name="楕円 704"/>
        <xdr:cNvSpPr/>
      </xdr:nvSpPr>
      <xdr:spPr>
        <a:xfrm>
          <a:off x="13652500" y="164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63695</xdr:rowOff>
    </xdr:from>
    <xdr:ext cx="534377" cy="259045"/>
    <xdr:sp macro="" textlink="">
      <xdr:nvSpPr>
        <xdr:cNvPr id="706" name="テキスト ボックス 705"/>
        <xdr:cNvSpPr txBox="1"/>
      </xdr:nvSpPr>
      <xdr:spPr>
        <a:xfrm>
          <a:off x="13436111" y="165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148743</xdr:rowOff>
    </xdr:from>
    <xdr:to>
      <xdr:col>67</xdr:col>
      <xdr:colOff>101600</xdr:colOff>
      <xdr:row>96</xdr:row>
      <xdr:rowOff>78893</xdr:rowOff>
    </xdr:to>
    <xdr:sp macro="" textlink="">
      <xdr:nvSpPr>
        <xdr:cNvPr id="707" name="楕円 706"/>
        <xdr:cNvSpPr/>
      </xdr:nvSpPr>
      <xdr:spPr>
        <a:xfrm>
          <a:off x="12763500" y="164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70020</xdr:rowOff>
    </xdr:from>
    <xdr:ext cx="534377" cy="259045"/>
    <xdr:sp macro="" textlink="">
      <xdr:nvSpPr>
        <xdr:cNvPr id="708" name="テキスト ボックス 707"/>
        <xdr:cNvSpPr txBox="1"/>
      </xdr:nvSpPr>
      <xdr:spPr>
        <a:xfrm>
          <a:off x="12547111" y="165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議会費は議員共済会負担金などの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人当たりでは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318</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総務費は過誤納金等還付金・還付加算金の増により前年度比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3,871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円の増となっている。民生費は私立保育所緊急整備事業費補助金や臨時福祉給付金の増により前年度比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5.3</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10,512</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円の増となっている。衛生費は子ども医療費，塵芥収集委託料等の減により前年度比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2,572</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円の減となっている。労働費は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労働者福祉センター改修事業の増に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30.4</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％の増となっている。農林水産業費は畜産・酪農収益力強化設備等特別対策事業の皆増により前年度比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82.4</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20,570</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円の増となっている。商工費は工業団地造成事業特別会計繰出金や飛島待合所整備事業の皆減により前年度比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33.2</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2,111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円の減となっている。土木費は自然災害防止事業（港湾建設）等の増により前年度比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人あたり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2,987</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円の増となっている。教育費は学校給食センター建設事業や小学校空調設備設置事業の増により前年度比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48.4</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23,368</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円の増となっている。災害復旧費は土木施設・農地農林災害復旧事業の増により前年度比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26.6</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人当たりでは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1,093</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・平成２４年度から財政調整基金残高の目標額を１５億円から２０億円としている。</a:t>
          </a:r>
          <a:endPar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平成２７年度は特別交付税が当初予算額より約３．３千万円の増となったため，３千万円積立て，歳計剰余積立てと合わせると約２．３億円積み増し残高は１７億円となった。</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８年度は，災害対応及び普通交付税，地方消費税交付金等の一般財源が減となったことにより７億円の減となり，残高は１０億円となった。平成２９年度も前年度同様に災害や普通交付税，地方消費税交付金の大幅な減により３憶４千万円の取崩しとなり，残高は８憶円台となった。</a:t>
          </a:r>
          <a:endPar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・実質収支については３億円後半から４億円前半の間で推移しているが、平成２</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８</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災害等の影響により</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前年より</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減額となったが，平成２９年度は４億円後半となった。</a:t>
          </a:r>
          <a:endPar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・実質単年度収支については，財政調整基金の取崩が前年度より</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７．１億円減</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額になったことにより，</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プラス</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平成２９年度は全体では黒字額は前年度より増加している。この主な要因は，一般会計の単年度収支がプラスになったことと，国民健康保険事業特別会計の増による。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赤字額が発生した要因は，病院事業会計が医業収益の減や退職手当の増により大幅な赤字となり資金不足となったことによる。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O59"/>
  <sheetViews>
    <sheetView showGridLines="0" topLeftCell="A31" workbookViewId="0">
      <selection activeCell="DQ87" sqref="DQ87:DU87"/>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26875346</v>
      </c>
      <c r="BO4" s="441"/>
      <c r="BP4" s="441"/>
      <c r="BQ4" s="441"/>
      <c r="BR4" s="441"/>
      <c r="BS4" s="441"/>
      <c r="BT4" s="441"/>
      <c r="BU4" s="442"/>
      <c r="BV4" s="440">
        <v>24303371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4.9000000000000004</v>
      </c>
      <c r="CU4" s="622"/>
      <c r="CV4" s="622"/>
      <c r="CW4" s="622"/>
      <c r="CX4" s="622"/>
      <c r="CY4" s="622"/>
      <c r="CZ4" s="622"/>
      <c r="DA4" s="623"/>
      <c r="DB4" s="621">
        <v>2.5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26193981</v>
      </c>
      <c r="BO5" s="446"/>
      <c r="BP5" s="446"/>
      <c r="BQ5" s="446"/>
      <c r="BR5" s="446"/>
      <c r="BS5" s="446"/>
      <c r="BT5" s="446"/>
      <c r="BU5" s="447"/>
      <c r="BV5" s="445">
        <v>23793587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94.4</v>
      </c>
      <c r="CU5" s="416"/>
      <c r="CV5" s="416"/>
      <c r="CW5" s="416"/>
      <c r="CX5" s="416"/>
      <c r="CY5" s="416"/>
      <c r="CZ5" s="416"/>
      <c r="DA5" s="417"/>
      <c r="DB5" s="415">
        <v>95.3</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681365</v>
      </c>
      <c r="BO6" s="446"/>
      <c r="BP6" s="446"/>
      <c r="BQ6" s="446"/>
      <c r="BR6" s="446"/>
      <c r="BS6" s="446"/>
      <c r="BT6" s="446"/>
      <c r="BU6" s="447"/>
      <c r="BV6" s="445">
        <v>509784</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100.4</v>
      </c>
      <c r="CU6" s="596"/>
      <c r="CV6" s="596"/>
      <c r="CW6" s="596"/>
      <c r="CX6" s="596"/>
      <c r="CY6" s="596"/>
      <c r="CZ6" s="596"/>
      <c r="DA6" s="597"/>
      <c r="DB6" s="595">
        <v>101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28475</v>
      </c>
      <c r="BO7" s="446"/>
      <c r="BP7" s="446"/>
      <c r="BQ7" s="446"/>
      <c r="BR7" s="446"/>
      <c r="BS7" s="446"/>
      <c r="BT7" s="446"/>
      <c r="BU7" s="447"/>
      <c r="BV7" s="445">
        <v>179593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13201908</v>
      </c>
      <c r="CU7" s="446"/>
      <c r="CV7" s="446"/>
      <c r="CW7" s="446"/>
      <c r="CX7" s="446"/>
      <c r="CY7" s="446"/>
      <c r="CZ7" s="446"/>
      <c r="DA7" s="447"/>
      <c r="DB7" s="445">
        <v>13212686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96</v>
      </c>
      <c r="AV8" s="503"/>
      <c r="AW8" s="503"/>
      <c r="AX8" s="503"/>
      <c r="AY8" s="425" t="s">
        <v>103</v>
      </c>
      <c r="AZ8" s="426"/>
      <c r="BA8" s="426"/>
      <c r="BB8" s="426"/>
      <c r="BC8" s="426"/>
      <c r="BD8" s="426"/>
      <c r="BE8" s="426"/>
      <c r="BF8" s="426"/>
      <c r="BG8" s="426"/>
      <c r="BH8" s="426"/>
      <c r="BI8" s="426"/>
      <c r="BJ8" s="426"/>
      <c r="BK8" s="426"/>
      <c r="BL8" s="426"/>
      <c r="BM8" s="427"/>
      <c r="BN8" s="445">
        <v>652890</v>
      </c>
      <c r="BO8" s="446"/>
      <c r="BP8" s="446"/>
      <c r="BQ8" s="446"/>
      <c r="BR8" s="446"/>
      <c r="BS8" s="446"/>
      <c r="BT8" s="446"/>
      <c r="BU8" s="447"/>
      <c r="BV8" s="445">
        <v>330191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0.56000000000000005</v>
      </c>
      <c r="CU8" s="559"/>
      <c r="CV8" s="559"/>
      <c r="CW8" s="559"/>
      <c r="CX8" s="559"/>
      <c r="CY8" s="559"/>
      <c r="CZ8" s="559"/>
      <c r="DA8" s="560"/>
      <c r="DB8" s="558">
        <v>0.55000000000000004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50568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322699</v>
      </c>
      <c r="BO9" s="446"/>
      <c r="BP9" s="446"/>
      <c r="BQ9" s="446"/>
      <c r="BR9" s="446"/>
      <c r="BS9" s="446"/>
      <c r="BT9" s="446"/>
      <c r="BU9" s="447"/>
      <c r="BV9" s="445">
        <v>-150902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13.5</v>
      </c>
      <c r="CU9" s="416"/>
      <c r="CV9" s="416"/>
      <c r="CW9" s="416"/>
      <c r="CX9" s="416"/>
      <c r="CY9" s="416"/>
      <c r="CZ9" s="416"/>
      <c r="DA9" s="417"/>
      <c r="DB9" s="415">
        <v>12.6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54225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1056</v>
      </c>
      <c r="BO10" s="446"/>
      <c r="BP10" s="446"/>
      <c r="BQ10" s="446"/>
      <c r="BR10" s="446"/>
      <c r="BS10" s="446"/>
      <c r="BT10" s="446"/>
      <c r="BU10" s="447"/>
      <c r="BV10" s="445">
        <v>134676</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23056</v>
      </c>
      <c r="BO11" s="446"/>
      <c r="BP11" s="446"/>
      <c r="BQ11" s="446"/>
      <c r="BR11" s="446"/>
      <c r="BS11" s="446"/>
      <c r="BT11" s="446"/>
      <c r="BU11" s="447"/>
      <c r="BV11" s="445">
        <v>20898</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49538</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341930</v>
      </c>
      <c r="BO12" s="446"/>
      <c r="BP12" s="446"/>
      <c r="BQ12" s="446"/>
      <c r="BR12" s="446"/>
      <c r="BS12" s="446"/>
      <c r="BT12" s="446"/>
      <c r="BU12" s="447"/>
      <c r="BV12" s="445">
        <v>1045000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49105</v>
      </c>
      <c r="S13" s="549"/>
      <c r="T13" s="549"/>
      <c r="U13" s="549"/>
      <c r="V13" s="550"/>
      <c r="W13" s="536" t="s">
        <v>135</v>
      </c>
      <c r="X13" s="458"/>
      <c r="Y13" s="458"/>
      <c r="Z13" s="458"/>
      <c r="AA13" s="458"/>
      <c r="AB13" s="459"/>
      <c r="AC13" s="421">
        <v>1041</v>
      </c>
      <c r="AD13" s="422"/>
      <c r="AE13" s="422"/>
      <c r="AF13" s="422"/>
      <c r="AG13" s="423"/>
      <c r="AH13" s="421">
        <v>1013</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4881</v>
      </c>
      <c r="BO13" s="446"/>
      <c r="BP13" s="446"/>
      <c r="BQ13" s="446"/>
      <c r="BR13" s="446"/>
      <c r="BS13" s="446"/>
      <c r="BT13" s="446"/>
      <c r="BU13" s="447"/>
      <c r="BV13" s="445">
        <v>-1040328</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6</v>
      </c>
      <c r="CU13" s="416"/>
      <c r="CV13" s="416"/>
      <c r="CW13" s="416"/>
      <c r="CX13" s="416"/>
      <c r="CY13" s="416"/>
      <c r="CZ13" s="416"/>
      <c r="DA13" s="417"/>
      <c r="DB13" s="415">
        <v>5.8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50346</v>
      </c>
      <c r="S14" s="549"/>
      <c r="T14" s="549"/>
      <c r="U14" s="549"/>
      <c r="V14" s="550"/>
      <c r="W14" s="551"/>
      <c r="X14" s="461"/>
      <c r="Y14" s="461"/>
      <c r="Z14" s="461"/>
      <c r="AA14" s="461"/>
      <c r="AB14" s="462"/>
      <c r="AC14" s="541">
        <v>4.8</v>
      </c>
      <c r="AD14" s="542"/>
      <c r="AE14" s="542"/>
      <c r="AF14" s="542"/>
      <c r="AG14" s="543"/>
      <c r="AH14" s="541">
        <v>4.5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74.2</v>
      </c>
      <c r="CU14" s="553"/>
      <c r="CV14" s="553"/>
      <c r="CW14" s="553"/>
      <c r="CX14" s="553"/>
      <c r="CY14" s="553"/>
      <c r="CZ14" s="553"/>
      <c r="DA14" s="554"/>
      <c r="DB14" s="552">
        <v>67.5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49951</v>
      </c>
      <c r="S15" s="549"/>
      <c r="T15" s="549"/>
      <c r="U15" s="549"/>
      <c r="V15" s="550"/>
      <c r="W15" s="536" t="s">
        <v>142</v>
      </c>
      <c r="X15" s="458"/>
      <c r="Y15" s="458"/>
      <c r="Z15" s="458"/>
      <c r="AA15" s="458"/>
      <c r="AB15" s="459"/>
      <c r="AC15" s="421">
        <v>7054</v>
      </c>
      <c r="AD15" s="422"/>
      <c r="AE15" s="422"/>
      <c r="AF15" s="422"/>
      <c r="AG15" s="423"/>
      <c r="AH15" s="421">
        <v>7542</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6068850</v>
      </c>
      <c r="BO15" s="441"/>
      <c r="BP15" s="441"/>
      <c r="BQ15" s="441"/>
      <c r="BR15" s="441"/>
      <c r="BS15" s="441"/>
      <c r="BT15" s="441"/>
      <c r="BU15" s="442"/>
      <c r="BV15" s="440">
        <v>6026394</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32.799999999999997</v>
      </c>
      <c r="AD16" s="542"/>
      <c r="AE16" s="542"/>
      <c r="AF16" s="542"/>
      <c r="AG16" s="543"/>
      <c r="AH16" s="541">
        <v>33.6</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10720234</v>
      </c>
      <c r="BO16" s="446"/>
      <c r="BP16" s="446"/>
      <c r="BQ16" s="446"/>
      <c r="BR16" s="446"/>
      <c r="BS16" s="446"/>
      <c r="BT16" s="446"/>
      <c r="BU16" s="447"/>
      <c r="BV16" s="445">
        <v>10826266</v>
      </c>
      <c r="BW16" s="446"/>
      <c r="BX16" s="446"/>
      <c r="BY16" s="446"/>
      <c r="BZ16" s="446"/>
      <c r="CA16" s="446"/>
      <c r="CB16" s="446"/>
      <c r="CC16" s="447"/>
      <c r="CD16" s="180"/>
      <c r="CE16" s="443" t="s">
        <v>148</v>
      </c>
      <c r="CF16" s="443"/>
      <c r="CG16" s="443"/>
      <c r="CH16" s="443"/>
      <c r="CI16" s="443"/>
      <c r="CJ16" s="443"/>
      <c r="CK16" s="443"/>
      <c r="CL16" s="443"/>
      <c r="CM16" s="443"/>
      <c r="CN16" s="443"/>
      <c r="CO16" s="443"/>
      <c r="CP16" s="443"/>
      <c r="CQ16" s="443"/>
      <c r="CR16" s="443"/>
      <c r="CS16" s="444"/>
      <c r="CT16" s="415">
        <v>15.4</v>
      </c>
      <c r="CU16" s="416"/>
      <c r="CV16" s="416"/>
      <c r="CW16" s="416"/>
      <c r="CX16" s="416"/>
      <c r="CY16" s="416"/>
      <c r="CZ16" s="416"/>
      <c r="DA16" s="417"/>
      <c r="DB16" s="415" t="s">
        <v>133</v>
      </c>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13382</v>
      </c>
      <c r="AD17" s="422"/>
      <c r="AE17" s="422"/>
      <c r="AF17" s="422"/>
      <c r="AG17" s="423"/>
      <c r="AH17" s="421">
        <v>13922</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7746865</v>
      </c>
      <c r="BO17" s="446"/>
      <c r="BP17" s="446"/>
      <c r="BQ17" s="446"/>
      <c r="BR17" s="446"/>
      <c r="BS17" s="446"/>
      <c r="BT17" s="446"/>
      <c r="BU17" s="447"/>
      <c r="BV17" s="445">
        <v>7675877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136.24</v>
      </c>
      <c r="M18" s="510"/>
      <c r="N18" s="510"/>
      <c r="O18" s="510"/>
      <c r="P18" s="510"/>
      <c r="Q18" s="510"/>
      <c r="R18" s="511"/>
      <c r="S18" s="511"/>
      <c r="T18" s="511"/>
      <c r="U18" s="511"/>
      <c r="V18" s="512"/>
      <c r="W18" s="526"/>
      <c r="X18" s="527"/>
      <c r="Y18" s="527"/>
      <c r="Z18" s="527"/>
      <c r="AA18" s="527"/>
      <c r="AB18" s="537"/>
      <c r="AC18" s="409">
        <v>62.3</v>
      </c>
      <c r="AD18" s="410"/>
      <c r="AE18" s="410"/>
      <c r="AF18" s="410"/>
      <c r="AG18" s="513"/>
      <c r="AH18" s="409">
        <v>61.9</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12772590</v>
      </c>
      <c r="BO18" s="446"/>
      <c r="BP18" s="446"/>
      <c r="BQ18" s="446"/>
      <c r="BR18" s="446"/>
      <c r="BS18" s="446"/>
      <c r="BT18" s="446"/>
      <c r="BU18" s="447"/>
      <c r="BV18" s="445">
        <v>12741162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371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15792935</v>
      </c>
      <c r="BO19" s="446"/>
      <c r="BP19" s="446"/>
      <c r="BQ19" s="446"/>
      <c r="BR19" s="446"/>
      <c r="BS19" s="446"/>
      <c r="BT19" s="446"/>
      <c r="BU19" s="447"/>
      <c r="BV19" s="445">
        <v>16480420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19189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24483375</v>
      </c>
      <c r="BO23" s="446"/>
      <c r="BP23" s="446"/>
      <c r="BQ23" s="446"/>
      <c r="BR23" s="446"/>
      <c r="BS23" s="446"/>
      <c r="BT23" s="446"/>
      <c r="BU23" s="447"/>
      <c r="BV23" s="445">
        <v>23002873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8370</v>
      </c>
      <c r="R24" s="422"/>
      <c r="S24" s="422"/>
      <c r="T24" s="422"/>
      <c r="U24" s="422"/>
      <c r="V24" s="423"/>
      <c r="W24" s="487"/>
      <c r="X24" s="478"/>
      <c r="Y24" s="479"/>
      <c r="Z24" s="418" t="s">
        <v>167</v>
      </c>
      <c r="AA24" s="419"/>
      <c r="AB24" s="419"/>
      <c r="AC24" s="419"/>
      <c r="AD24" s="419"/>
      <c r="AE24" s="419"/>
      <c r="AF24" s="419"/>
      <c r="AG24" s="420"/>
      <c r="AH24" s="421">
        <v>337</v>
      </c>
      <c r="AI24" s="422"/>
      <c r="AJ24" s="422"/>
      <c r="AK24" s="422"/>
      <c r="AL24" s="423"/>
      <c r="AM24" s="421">
        <v>1089521</v>
      </c>
      <c r="AN24" s="422"/>
      <c r="AO24" s="422"/>
      <c r="AP24" s="422"/>
      <c r="AQ24" s="422"/>
      <c r="AR24" s="423"/>
      <c r="AS24" s="421">
        <v>3233</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21606246</v>
      </c>
      <c r="BO24" s="446"/>
      <c r="BP24" s="446"/>
      <c r="BQ24" s="446"/>
      <c r="BR24" s="446"/>
      <c r="BS24" s="446"/>
      <c r="BT24" s="446"/>
      <c r="BU24" s="447"/>
      <c r="BV24" s="445">
        <v>20110041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1</v>
      </c>
      <c r="M25" s="422"/>
      <c r="N25" s="422"/>
      <c r="O25" s="422"/>
      <c r="P25" s="423"/>
      <c r="Q25" s="421">
        <v>7022</v>
      </c>
      <c r="R25" s="422"/>
      <c r="S25" s="422"/>
      <c r="T25" s="422"/>
      <c r="U25" s="422"/>
      <c r="V25" s="423"/>
      <c r="W25" s="487"/>
      <c r="X25" s="478"/>
      <c r="Y25" s="479"/>
      <c r="Z25" s="418" t="s">
        <v>170</v>
      </c>
      <c r="AA25" s="419"/>
      <c r="AB25" s="419"/>
      <c r="AC25" s="419"/>
      <c r="AD25" s="419"/>
      <c r="AE25" s="419"/>
      <c r="AF25" s="419"/>
      <c r="AG25" s="420"/>
      <c r="AH25" s="421" t="s">
        <v>133</v>
      </c>
      <c r="AI25" s="422"/>
      <c r="AJ25" s="422"/>
      <c r="AK25" s="422"/>
      <c r="AL25" s="423"/>
      <c r="AM25" s="421" t="s">
        <v>133</v>
      </c>
      <c r="AN25" s="422"/>
      <c r="AO25" s="422"/>
      <c r="AP25" s="422"/>
      <c r="AQ25" s="422"/>
      <c r="AR25" s="423"/>
      <c r="AS25" s="421" t="s">
        <v>133</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4583566</v>
      </c>
      <c r="BO25" s="441"/>
      <c r="BP25" s="441"/>
      <c r="BQ25" s="441"/>
      <c r="BR25" s="441"/>
      <c r="BS25" s="441"/>
      <c r="BT25" s="441"/>
      <c r="BU25" s="442"/>
      <c r="BV25" s="440">
        <v>6201432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6413</v>
      </c>
      <c r="R26" s="422"/>
      <c r="S26" s="422"/>
      <c r="T26" s="422"/>
      <c r="U26" s="422"/>
      <c r="V26" s="423"/>
      <c r="W26" s="487"/>
      <c r="X26" s="478"/>
      <c r="Y26" s="479"/>
      <c r="Z26" s="418" t="s">
        <v>173</v>
      </c>
      <c r="AA26" s="500"/>
      <c r="AB26" s="500"/>
      <c r="AC26" s="500"/>
      <c r="AD26" s="500"/>
      <c r="AE26" s="500"/>
      <c r="AF26" s="500"/>
      <c r="AG26" s="501"/>
      <c r="AH26" s="421">
        <v>42</v>
      </c>
      <c r="AI26" s="422"/>
      <c r="AJ26" s="422"/>
      <c r="AK26" s="422"/>
      <c r="AL26" s="423"/>
      <c r="AM26" s="421">
        <v>141666</v>
      </c>
      <c r="AN26" s="422"/>
      <c r="AO26" s="422"/>
      <c r="AP26" s="422"/>
      <c r="AQ26" s="422"/>
      <c r="AR26" s="423"/>
      <c r="AS26" s="421">
        <v>3373</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133</v>
      </c>
      <c r="BO26" s="446"/>
      <c r="BP26" s="446"/>
      <c r="BQ26" s="446"/>
      <c r="BR26" s="446"/>
      <c r="BS26" s="446"/>
      <c r="BT26" s="446"/>
      <c r="BU26" s="447"/>
      <c r="BV26" s="445" t="s">
        <v>133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5200</v>
      </c>
      <c r="R27" s="422"/>
      <c r="S27" s="422"/>
      <c r="T27" s="422"/>
      <c r="U27" s="422"/>
      <c r="V27" s="423"/>
      <c r="W27" s="487"/>
      <c r="X27" s="478"/>
      <c r="Y27" s="479"/>
      <c r="Z27" s="418" t="s">
        <v>176</v>
      </c>
      <c r="AA27" s="419"/>
      <c r="AB27" s="419"/>
      <c r="AC27" s="419"/>
      <c r="AD27" s="419"/>
      <c r="AE27" s="419"/>
      <c r="AF27" s="419"/>
      <c r="AG27" s="420"/>
      <c r="AH27" s="421">
        <v>28</v>
      </c>
      <c r="AI27" s="422"/>
      <c r="AJ27" s="422"/>
      <c r="AK27" s="422"/>
      <c r="AL27" s="423"/>
      <c r="AM27" s="421">
        <v>96294</v>
      </c>
      <c r="AN27" s="422"/>
      <c r="AO27" s="422"/>
      <c r="AP27" s="422"/>
      <c r="AQ27" s="422"/>
      <c r="AR27" s="423"/>
      <c r="AS27" s="421">
        <v>3439</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648300</v>
      </c>
      <c r="BO27" s="449"/>
      <c r="BP27" s="449"/>
      <c r="BQ27" s="449"/>
      <c r="BR27" s="449"/>
      <c r="BS27" s="449"/>
      <c r="BT27" s="449"/>
      <c r="BU27" s="450"/>
      <c r="BV27" s="448">
        <v>648300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4600</v>
      </c>
      <c r="R28" s="422"/>
      <c r="S28" s="422"/>
      <c r="T28" s="422"/>
      <c r="U28" s="422"/>
      <c r="V28" s="423"/>
      <c r="W28" s="487"/>
      <c r="X28" s="478"/>
      <c r="Y28" s="479"/>
      <c r="Z28" s="418" t="s">
        <v>179</v>
      </c>
      <c r="AA28" s="419"/>
      <c r="AB28" s="419"/>
      <c r="AC28" s="419"/>
      <c r="AD28" s="419"/>
      <c r="AE28" s="419"/>
      <c r="AF28" s="419"/>
      <c r="AG28" s="420"/>
      <c r="AH28" s="421" t="s">
        <v>133</v>
      </c>
      <c r="AI28" s="422"/>
      <c r="AJ28" s="422"/>
      <c r="AK28" s="422"/>
      <c r="AL28" s="423"/>
      <c r="AM28" s="421" t="s">
        <v>133</v>
      </c>
      <c r="AN28" s="422"/>
      <c r="AO28" s="422"/>
      <c r="AP28" s="422"/>
      <c r="AQ28" s="422"/>
      <c r="AR28" s="423"/>
      <c r="AS28" s="421" t="s">
        <v>133</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863135</v>
      </c>
      <c r="BO28" s="441"/>
      <c r="BP28" s="441"/>
      <c r="BQ28" s="441"/>
      <c r="BR28" s="441"/>
      <c r="BS28" s="441"/>
      <c r="BT28" s="441"/>
      <c r="BU28" s="442"/>
      <c r="BV28" s="440">
        <v>1034009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20</v>
      </c>
      <c r="M29" s="422"/>
      <c r="N29" s="422"/>
      <c r="O29" s="422"/>
      <c r="P29" s="423"/>
      <c r="Q29" s="421">
        <v>4200</v>
      </c>
      <c r="R29" s="422"/>
      <c r="S29" s="422"/>
      <c r="T29" s="422"/>
      <c r="U29" s="422"/>
      <c r="V29" s="423"/>
      <c r="W29" s="488"/>
      <c r="X29" s="489"/>
      <c r="Y29" s="490"/>
      <c r="Z29" s="418" t="s">
        <v>182</v>
      </c>
      <c r="AA29" s="419"/>
      <c r="AB29" s="419"/>
      <c r="AC29" s="419"/>
      <c r="AD29" s="419"/>
      <c r="AE29" s="419"/>
      <c r="AF29" s="419"/>
      <c r="AG29" s="420"/>
      <c r="AH29" s="421">
        <v>365</v>
      </c>
      <c r="AI29" s="422"/>
      <c r="AJ29" s="422"/>
      <c r="AK29" s="422"/>
      <c r="AL29" s="423"/>
      <c r="AM29" s="421">
        <v>1185815</v>
      </c>
      <c r="AN29" s="422"/>
      <c r="AO29" s="422"/>
      <c r="AP29" s="422"/>
      <c r="AQ29" s="422"/>
      <c r="AR29" s="423"/>
      <c r="AS29" s="421">
        <v>3249</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3037</v>
      </c>
      <c r="BO29" s="446"/>
      <c r="BP29" s="446"/>
      <c r="BQ29" s="446"/>
      <c r="BR29" s="446"/>
      <c r="BS29" s="446"/>
      <c r="BT29" s="446"/>
      <c r="BU29" s="447"/>
      <c r="BV29" s="445">
        <v>3036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100.2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678956</v>
      </c>
      <c r="BO30" s="449"/>
      <c r="BP30" s="449"/>
      <c r="BQ30" s="449"/>
      <c r="BR30" s="449"/>
      <c r="BS30" s="449"/>
      <c r="BT30" s="449"/>
      <c r="BU30" s="450"/>
      <c r="BV30" s="448">
        <v>517558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笠岡市国民健康保険事業特別会計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IF('各会計、関係団体の財政状況及び健全化判断比率'!B32="","",'各会計、関係団体の財政状況及び健全化判断比率'!B32)</f>
        <v>笠岡市水道事業会計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IF('各会計、関係団体の財政状況及び健全化判断比率'!B34="","",'各会計、関係団体の財政状況及び健全化判断比率'!B34)</f>
        <v>笠岡市下水道事業特別会計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岡山県笠岡市・矢掛町中学校組合</v>
      </c>
      <c r="BZ34" s="403"/>
      <c r="CA34" s="403"/>
      <c r="CB34" s="403"/>
      <c r="CC34" s="403"/>
      <c r="CD34" s="403"/>
      <c r="CE34" s="403"/>
      <c r="CF34" s="403"/>
      <c r="CG34" s="403"/>
      <c r="CH34" s="403"/>
      <c r="CI34" s="403"/>
      <c r="CJ34" s="403"/>
      <c r="CK34" s="403"/>
      <c r="CL34" s="403"/>
      <c r="CM34" s="403"/>
      <c r="CN34" s="193"/>
      <c r="CO34" s="404">
        <f>IF(CQ34="","",MAX(C34:D43,U34:V43,AM34:AN43,BE34:BF43,BW34:BX43)+1)</f>
        <v>24</v>
      </c>
      <c r="CP34" s="404"/>
      <c r="CQ34" s="403" t="str">
        <f>IF('各会計、関係団体の財政状況及び健全化判断比率'!BS7="","",'各会計、関係団体の財政状況及び健全化判断比率'!BS7)</f>
        <v>笠岡市土地開発公社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〇</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笠岡市へき地診療施設特別会計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笠岡市国民健康保険真鍋島直営診療施設特別会計</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IF('各会計、関係団体の財政状況及び健全化判断比率'!B33="","",'各会計、関係団体の財政状況及び健全化判断比率'!B33)</f>
        <v>笠岡市病院事業会計</v>
      </c>
      <c r="AP35" s="403"/>
      <c r="AQ35" s="403"/>
      <c r="AR35" s="403"/>
      <c r="AS35" s="403"/>
      <c r="AT35" s="403"/>
      <c r="AU35" s="403"/>
      <c r="AV35" s="403"/>
      <c r="AW35" s="403"/>
      <c r="AX35" s="403"/>
      <c r="AY35" s="403"/>
      <c r="AZ35" s="403"/>
      <c r="BA35" s="403"/>
      <c r="BB35" s="403"/>
      <c r="BC35" s="403"/>
      <c r="BD35" s="193"/>
      <c r="BE35" s="404">
        <f t="shared" ref="BE35:BE43" si="1">IF(BG35="","",BE34+1)</f>
        <v>12</v>
      </c>
      <c r="BF35" s="404"/>
      <c r="BG35" s="403" t="str">
        <f>IF('各会計、関係団体の財政状況及び健全化判断比率'!B35="","",'各会計、関係団体の財政状況及び健全化判断比率'!B35)</f>
        <v>笠岡市土地造成事業特別会計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岡山県西部衛生施設組合</v>
      </c>
      <c r="BZ35" s="403"/>
      <c r="CA35" s="403"/>
      <c r="CB35" s="403"/>
      <c r="CC35" s="403"/>
      <c r="CD35" s="403"/>
      <c r="CE35" s="403"/>
      <c r="CF35" s="403"/>
      <c r="CG35" s="403"/>
      <c r="CH35" s="403"/>
      <c r="CI35" s="403"/>
      <c r="CJ35" s="403"/>
      <c r="CK35" s="403"/>
      <c r="CL35" s="403"/>
      <c r="CM35" s="403"/>
      <c r="CN35" s="193"/>
      <c r="CO35" s="404">
        <f t="shared" ref="CO35:CO43" si="3">IF(CQ35="","",CO34+1)</f>
        <v>25</v>
      </c>
      <c r="CP35" s="404"/>
      <c r="CQ35" s="403" t="str">
        <f>IF('各会計、関係団体の財政状況及び健全化判断比率'!BS8="","",'各会計、関係団体の財政状況及び健全化判断比率'!BS8)</f>
        <v>笠岡市総合福祉事業団吸江社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笠岡市相生墓園事業特別会計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笠岡市介護保険事業特別会計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13</v>
      </c>
      <c r="BF36" s="404"/>
      <c r="BG36" s="403" t="str">
        <f>IF('各会計、関係団体の財政状況及び健全化判断比率'!B36="","",'各会計、関係団体の財政状況及び健全化判断比率'!B36)</f>
        <v>笠岡市工業団地造成事業特別会計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岡山県西部環境整備施設組合</v>
      </c>
      <c r="BZ36" s="403"/>
      <c r="CA36" s="403"/>
      <c r="CB36" s="403"/>
      <c r="CC36" s="403"/>
      <c r="CD36" s="403"/>
      <c r="CE36" s="403"/>
      <c r="CF36" s="403"/>
      <c r="CG36" s="403"/>
      <c r="CH36" s="403"/>
      <c r="CI36" s="403"/>
      <c r="CJ36" s="403"/>
      <c r="CK36" s="403"/>
      <c r="CL36" s="403"/>
      <c r="CM36" s="403"/>
      <c r="CN36" s="193"/>
      <c r="CO36" s="404">
        <f t="shared" si="3"/>
        <v>26</v>
      </c>
      <c r="CP36" s="404"/>
      <c r="CQ36" s="403" t="str">
        <f>IF('各会計、関係団体の財政状況及び健全化判断比率'!BS9="","",'各会計、関係団体の財政状況及び健全化判断比率'!BS9)</f>
        <v>笠岡市文化スポーツ振興財団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笠岡市公共用地取得事業特別会計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笠岡市後期高齢者医療特別会計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笠岡地区消防組合</v>
      </c>
      <c r="BZ37" s="403"/>
      <c r="CA37" s="403"/>
      <c r="CB37" s="403"/>
      <c r="CC37" s="403"/>
      <c r="CD37" s="403"/>
      <c r="CE37" s="403"/>
      <c r="CF37" s="403"/>
      <c r="CG37" s="403"/>
      <c r="CH37" s="403"/>
      <c r="CI37" s="403"/>
      <c r="CJ37" s="403"/>
      <c r="CK37" s="403"/>
      <c r="CL37" s="403"/>
      <c r="CM37" s="403"/>
      <c r="CN37" s="193"/>
      <c r="CO37" s="404">
        <f t="shared" si="3"/>
        <v>27</v>
      </c>
      <c r="CP37" s="404"/>
      <c r="CQ37" s="403" t="str">
        <f>IF('各会計、関係団体の財政状況及び健全化判断比率'!BS10="","",'各会計、関係団体の財政状況及び健全化判断比率'!BS10)</f>
        <v>井原鉄道株式会社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岡山県西部地区養護老人ホーム組合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岡山県市町村総合事務組合一般会計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岡山県市町村総合事務組合貸付金特別会計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岡山県市町村総合事務組合拠出金事業特別会計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22</v>
      </c>
      <c r="BX42" s="404"/>
      <c r="BY42" s="403" t="str">
        <f>IF('各会計、関係団体の財政状況及び健全化判断比率'!B76="","",'各会計、関係団体の財政状況及び健全化判断比率'!B76)</f>
        <v>岡山県市町村総合事務組合交通災害共済特別会計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23</v>
      </c>
      <c r="BX43" s="404"/>
      <c r="BY43" s="403" t="str">
        <f>IF('各会計、関係団体の財政状況及び健全化判断比率'!B77="","",'各会計、関係団体の財政状況及び健全化判断比率'!B77)</f>
        <v>岡山県市町村税整理組合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DE8vbz8pxWgiba/Jum4PCHL0QS9GpBB4r2JNpJMMHP1N7wTTQUrrpf/mhEY9dcE5b4myNlsG4lux5DqOtDPzw==" saltValue="CBstJBZHUoY14aOpG3Fa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92D050"/>
    <pageSetUpPr fitToPage="1"/>
  </sheetPr>
  <dimension ref="A1:P45"/>
  <sheetViews>
    <sheetView showGridLines="0" topLeftCell="D13" zoomScale="70" zoomScaleNormal="70" zoomScaleSheetLayoutView="100" workbookViewId="0">
      <selection activeCell="DQ87" sqref="DQ87:DU8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24" t="s">
        <v>572</v>
      </c>
      <c r="D34" s="1224"/>
      <c r="E34" s="1225"/>
      <c r="F34" s="32">
        <v>2.62</v>
      </c>
      <c r="G34" s="33">
        <v>3</v>
      </c>
      <c r="H34" s="33">
        <v>1.3</v>
      </c>
      <c r="I34" s="33">
        <v>0.1</v>
      </c>
      <c r="J34" s="34" t="s">
        <v>573</v>
      </c>
      <c r="K34" s="22"/>
      <c r="L34" s="22"/>
      <c r="M34" s="22"/>
      <c r="N34" s="22"/>
      <c r="O34" s="22"/>
      <c r="P34" s="22"/>
    </row>
    <row r="35" spans="1:16" ht="39" customHeight="1" x14ac:dyDescent="0.15">
      <c r="A35" s="22"/>
      <c r="B35" s="35"/>
      <c r="C35" s="1218" t="s">
        <v>574</v>
      </c>
      <c r="D35" s="1219"/>
      <c r="E35" s="1220"/>
      <c r="F35" s="36">
        <v>8.81</v>
      </c>
      <c r="G35" s="37">
        <v>11.17</v>
      </c>
      <c r="H35" s="37">
        <v>12.72</v>
      </c>
      <c r="I35" s="37">
        <v>14.36</v>
      </c>
      <c r="J35" s="38">
        <v>14.87</v>
      </c>
      <c r="K35" s="22"/>
      <c r="L35" s="22"/>
      <c r="M35" s="22"/>
      <c r="N35" s="22"/>
      <c r="O35" s="22"/>
      <c r="P35" s="22"/>
    </row>
    <row r="36" spans="1:16" ht="39" customHeight="1" x14ac:dyDescent="0.15">
      <c r="A36" s="22"/>
      <c r="B36" s="35"/>
      <c r="C36" s="1218" t="s">
        <v>575</v>
      </c>
      <c r="D36" s="1219"/>
      <c r="E36" s="1220"/>
      <c r="F36" s="36">
        <v>2.79</v>
      </c>
      <c r="G36" s="37">
        <v>2.87</v>
      </c>
      <c r="H36" s="37">
        <v>3.53</v>
      </c>
      <c r="I36" s="37">
        <v>2.48</v>
      </c>
      <c r="J36" s="38">
        <v>4.93</v>
      </c>
      <c r="K36" s="22"/>
      <c r="L36" s="22"/>
      <c r="M36" s="22"/>
      <c r="N36" s="22"/>
      <c r="O36" s="22"/>
      <c r="P36" s="22"/>
    </row>
    <row r="37" spans="1:16" ht="39" customHeight="1" x14ac:dyDescent="0.15">
      <c r="A37" s="22"/>
      <c r="B37" s="35"/>
      <c r="C37" s="1218" t="s">
        <v>576</v>
      </c>
      <c r="D37" s="1219"/>
      <c r="E37" s="1220"/>
      <c r="F37" s="36">
        <v>1.08</v>
      </c>
      <c r="G37" s="37">
        <v>2.25</v>
      </c>
      <c r="H37" s="37">
        <v>1.52</v>
      </c>
      <c r="I37" s="37">
        <v>0.91</v>
      </c>
      <c r="J37" s="38">
        <v>2.19</v>
      </c>
      <c r="K37" s="22"/>
      <c r="L37" s="22"/>
      <c r="M37" s="22"/>
      <c r="N37" s="22"/>
      <c r="O37" s="22"/>
      <c r="P37" s="22"/>
    </row>
    <row r="38" spans="1:16" ht="39" customHeight="1" x14ac:dyDescent="0.15">
      <c r="A38" s="22"/>
      <c r="B38" s="35"/>
      <c r="C38" s="1218" t="s">
        <v>577</v>
      </c>
      <c r="D38" s="1219"/>
      <c r="E38" s="1220"/>
      <c r="F38" s="36">
        <v>0.78</v>
      </c>
      <c r="G38" s="37">
        <v>0.82</v>
      </c>
      <c r="H38" s="37">
        <v>0.72</v>
      </c>
      <c r="I38" s="37">
        <v>0.77</v>
      </c>
      <c r="J38" s="38">
        <v>0.87</v>
      </c>
      <c r="K38" s="22"/>
      <c r="L38" s="22"/>
      <c r="M38" s="22"/>
      <c r="N38" s="22"/>
      <c r="O38" s="22"/>
      <c r="P38" s="22"/>
    </row>
    <row r="39" spans="1:16" ht="39" customHeight="1" x14ac:dyDescent="0.15">
      <c r="A39" s="22"/>
      <c r="B39" s="35"/>
      <c r="C39" s="1218" t="s">
        <v>578</v>
      </c>
      <c r="D39" s="1219"/>
      <c r="E39" s="1220"/>
      <c r="F39" s="36">
        <v>0.11</v>
      </c>
      <c r="G39" s="37">
        <v>0.16</v>
      </c>
      <c r="H39" s="37">
        <v>0.1</v>
      </c>
      <c r="I39" s="37">
        <v>0.14000000000000001</v>
      </c>
      <c r="J39" s="38">
        <v>0.62</v>
      </c>
      <c r="K39" s="22"/>
      <c r="L39" s="22"/>
      <c r="M39" s="22"/>
      <c r="N39" s="22"/>
      <c r="O39" s="22"/>
      <c r="P39" s="22"/>
    </row>
    <row r="40" spans="1:16" ht="39" customHeight="1" x14ac:dyDescent="0.15">
      <c r="A40" s="22"/>
      <c r="B40" s="35"/>
      <c r="C40" s="1218" t="s">
        <v>579</v>
      </c>
      <c r="D40" s="1219"/>
      <c r="E40" s="1220"/>
      <c r="F40" s="36">
        <v>0.84</v>
      </c>
      <c r="G40" s="37">
        <v>1.01</v>
      </c>
      <c r="H40" s="37">
        <v>0.33</v>
      </c>
      <c r="I40" s="37">
        <v>0.13</v>
      </c>
      <c r="J40" s="38">
        <v>0.04</v>
      </c>
      <c r="K40" s="22"/>
      <c r="L40" s="22"/>
      <c r="M40" s="22"/>
      <c r="N40" s="22"/>
      <c r="O40" s="22"/>
      <c r="P40" s="22"/>
    </row>
    <row r="41" spans="1:16" ht="39" customHeight="1" x14ac:dyDescent="0.15">
      <c r="A41" s="22"/>
      <c r="B41" s="35"/>
      <c r="C41" s="1218" t="s">
        <v>580</v>
      </c>
      <c r="D41" s="1219"/>
      <c r="E41" s="1220"/>
      <c r="F41" s="36">
        <v>0</v>
      </c>
      <c r="G41" s="37">
        <v>0</v>
      </c>
      <c r="H41" s="37">
        <v>0.01</v>
      </c>
      <c r="I41" s="37">
        <v>0.01</v>
      </c>
      <c r="J41" s="38">
        <v>0</v>
      </c>
      <c r="K41" s="22"/>
      <c r="L41" s="22"/>
      <c r="M41" s="22"/>
      <c r="N41" s="22"/>
      <c r="O41" s="22"/>
      <c r="P41" s="22"/>
    </row>
    <row r="42" spans="1:16" ht="39" customHeight="1" x14ac:dyDescent="0.15">
      <c r="A42" s="22"/>
      <c r="B42" s="39"/>
      <c r="C42" s="1218" t="s">
        <v>581</v>
      </c>
      <c r="D42" s="1219"/>
      <c r="E42" s="1220"/>
      <c r="F42" s="36" t="s">
        <v>522</v>
      </c>
      <c r="G42" s="37" t="s">
        <v>522</v>
      </c>
      <c r="H42" s="37" t="s">
        <v>522</v>
      </c>
      <c r="I42" s="37" t="s">
        <v>522</v>
      </c>
      <c r="J42" s="38" t="s">
        <v>522</v>
      </c>
      <c r="K42" s="22"/>
      <c r="L42" s="22"/>
      <c r="M42" s="22"/>
      <c r="N42" s="22"/>
      <c r="O42" s="22"/>
      <c r="P42" s="22"/>
    </row>
    <row r="43" spans="1:16" ht="39" customHeight="1" thickBot="1" x14ac:dyDescent="0.2">
      <c r="A43" s="22"/>
      <c r="B43" s="40"/>
      <c r="C43" s="1221" t="s">
        <v>582</v>
      </c>
      <c r="D43" s="1222"/>
      <c r="E43" s="1223"/>
      <c r="F43" s="41">
        <v>1.3</v>
      </c>
      <c r="G43" s="42">
        <v>0.04</v>
      </c>
      <c r="H43" s="42">
        <v>0.03</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s0lHQAJ5uyFhXzKrBbWDH0tl+BcDtoitnJwsx2dwBxqRcr+zA7bi9SD5L9NxMCA5DcK3t+qBMcB5McwcRJxtQ==" saltValue="K406iI7XlI8hZn7pPSuI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92D050"/>
    <pageSetUpPr fitToPage="1"/>
  </sheetPr>
  <dimension ref="A1:U56"/>
  <sheetViews>
    <sheetView showGridLines="0" topLeftCell="F28" zoomScale="80" zoomScaleNormal="80" zoomScaleSheetLayoutView="55" workbookViewId="0">
      <selection activeCell="DQ87" sqref="DQ87:DU8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2157</v>
      </c>
      <c r="L45" s="60">
        <v>2169</v>
      </c>
      <c r="M45" s="60">
        <v>2053</v>
      </c>
      <c r="N45" s="60">
        <v>2102</v>
      </c>
      <c r="O45" s="61">
        <v>2139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522</v>
      </c>
      <c r="L46" s="64" t="s">
        <v>522</v>
      </c>
      <c r="M46" s="64" t="s">
        <v>522</v>
      </c>
      <c r="N46" s="64" t="s">
        <v>522</v>
      </c>
      <c r="O46" s="65" t="s">
        <v>522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522</v>
      </c>
      <c r="L47" s="64" t="s">
        <v>522</v>
      </c>
      <c r="M47" s="64" t="s">
        <v>522</v>
      </c>
      <c r="N47" s="64" t="s">
        <v>522</v>
      </c>
      <c r="O47" s="65" t="s">
        <v>522</v>
      </c>
      <c r="P47" s="48"/>
      <c r="Q47" s="48"/>
      <c r="R47" s="48"/>
      <c r="S47" s="48"/>
      <c r="T47" s="48"/>
      <c r="U47" s="48"/>
    </row>
    <row r="48" spans="1:21" ht="30.75" customHeight="1" x14ac:dyDescent="0.15">
      <c r="A48" s="48"/>
      <c r="B48" s="1236"/>
      <c r="C48" s="1237"/>
      <c r="D48" s="62"/>
      <c r="E48" s="1228" t="s">
        <v>15</v>
      </c>
      <c r="F48" s="1228"/>
      <c r="G48" s="1228"/>
      <c r="H48" s="1228"/>
      <c r="I48" s="1228"/>
      <c r="J48" s="1229"/>
      <c r="K48" s="63">
        <v>884</v>
      </c>
      <c r="L48" s="64">
        <v>847</v>
      </c>
      <c r="M48" s="64">
        <v>776</v>
      </c>
      <c r="N48" s="64">
        <v>793</v>
      </c>
      <c r="O48" s="65">
        <v>899</v>
      </c>
      <c r="P48" s="48"/>
      <c r="Q48" s="48"/>
      <c r="R48" s="48"/>
      <c r="S48" s="48"/>
      <c r="T48" s="48"/>
      <c r="U48" s="48"/>
    </row>
    <row r="49" spans="1:21" ht="30.75" customHeight="1" x14ac:dyDescent="0.15">
      <c r="A49" s="48"/>
      <c r="B49" s="1236"/>
      <c r="C49" s="1237"/>
      <c r="D49" s="62"/>
      <c r="E49" s="1228" t="s">
        <v>16</v>
      </c>
      <c r="F49" s="1228"/>
      <c r="G49" s="1228"/>
      <c r="H49" s="1228"/>
      <c r="I49" s="1228"/>
      <c r="J49" s="1229"/>
      <c r="K49" s="63">
        <v>292</v>
      </c>
      <c r="L49" s="64">
        <v>91</v>
      </c>
      <c r="M49" s="64">
        <v>113</v>
      </c>
      <c r="N49" s="64">
        <v>129</v>
      </c>
      <c r="O49" s="65">
        <v>151</v>
      </c>
      <c r="P49" s="48"/>
      <c r="Q49" s="48"/>
      <c r="R49" s="48"/>
      <c r="S49" s="48"/>
      <c r="T49" s="48"/>
      <c r="U49" s="48"/>
    </row>
    <row r="50" spans="1:21" ht="30.75" customHeight="1" x14ac:dyDescent="0.15">
      <c r="A50" s="48"/>
      <c r="B50" s="1236"/>
      <c r="C50" s="1237"/>
      <c r="D50" s="62"/>
      <c r="E50" s="1228" t="s">
        <v>17</v>
      </c>
      <c r="F50" s="1228"/>
      <c r="G50" s="1228"/>
      <c r="H50" s="1228"/>
      <c r="I50" s="1228"/>
      <c r="J50" s="1229"/>
      <c r="K50" s="63">
        <v>278</v>
      </c>
      <c r="L50" s="64">
        <v>285</v>
      </c>
      <c r="M50" s="64">
        <v>24</v>
      </c>
      <c r="N50" s="64">
        <v>22</v>
      </c>
      <c r="O50" s="65">
        <v>46</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522</v>
      </c>
      <c r="L51" s="64" t="s">
        <v>522</v>
      </c>
      <c r="M51" s="64" t="s">
        <v>522</v>
      </c>
      <c r="N51" s="64" t="s">
        <v>522</v>
      </c>
      <c r="O51" s="65" t="s">
        <v>522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2655</v>
      </c>
      <c r="L52" s="64">
        <v>2562</v>
      </c>
      <c r="M52" s="64">
        <v>2507</v>
      </c>
      <c r="N52" s="64">
        <v>2343</v>
      </c>
      <c r="O52" s="65">
        <v>2359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956</v>
      </c>
      <c r="L53" s="69">
        <v>830</v>
      </c>
      <c r="M53" s="69">
        <v>459</v>
      </c>
      <c r="N53" s="69">
        <v>703</v>
      </c>
      <c r="O53" s="70">
        <v>876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lDyFv5k/RQv7sYU960F2TbHNM8EN74wFWW+XL9cyv4eCi42MFtasKtx7FtY9D6I9SKk3Xd42ttbgaJboAYHWQ==" saltValue="/tGBC2IZmsL0/tKtXVBQl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92D050"/>
    <pageSetUpPr fitToPage="1"/>
  </sheetPr>
  <dimension ref="B1:M86"/>
  <sheetViews>
    <sheetView showGridLines="0" topLeftCell="F25" zoomScale="80" zoomScaleNormal="80" zoomScaleSheetLayoutView="100" workbookViewId="0">
      <selection activeCell="DQ87" sqref="DQ87:DU8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564</v>
      </c>
      <c r="J40" s="79" t="s">
        <v>565</v>
      </c>
      <c r="K40" s="79" t="s">
        <v>566</v>
      </c>
      <c r="L40" s="79" t="s">
        <v>567</v>
      </c>
      <c r="M40" s="80" t="s">
        <v>568</v>
      </c>
    </row>
    <row r="41" spans="2:13" ht="27.75" customHeight="1" x14ac:dyDescent="0.15">
      <c r="B41" s="1254" t="s">
        <v>24</v>
      </c>
      <c r="C41" s="1255"/>
      <c r="D41" s="81"/>
      <c r="E41" s="1256" t="s">
        <v>25</v>
      </c>
      <c r="F41" s="1256"/>
      <c r="G41" s="1256"/>
      <c r="H41" s="1257"/>
      <c r="I41" s="82">
        <v>21000</v>
      </c>
      <c r="J41" s="83">
        <v>21590</v>
      </c>
      <c r="K41" s="83">
        <v>22516</v>
      </c>
      <c r="L41" s="83">
        <v>23003</v>
      </c>
      <c r="M41" s="84">
        <v>24483</v>
      </c>
    </row>
    <row r="42" spans="2:13" ht="27.75" customHeight="1" x14ac:dyDescent="0.15">
      <c r="B42" s="1244"/>
      <c r="C42" s="1245"/>
      <c r="D42" s="85"/>
      <c r="E42" s="1248" t="s">
        <v>26</v>
      </c>
      <c r="F42" s="1248"/>
      <c r="G42" s="1248"/>
      <c r="H42" s="1249"/>
      <c r="I42" s="86">
        <v>452</v>
      </c>
      <c r="J42" s="87">
        <v>186</v>
      </c>
      <c r="K42" s="87">
        <v>165</v>
      </c>
      <c r="L42" s="87">
        <v>146</v>
      </c>
      <c r="M42" s="88">
        <v>570</v>
      </c>
    </row>
    <row r="43" spans="2:13" ht="27.75" customHeight="1" x14ac:dyDescent="0.15">
      <c r="B43" s="1244"/>
      <c r="C43" s="1245"/>
      <c r="D43" s="85"/>
      <c r="E43" s="1248" t="s">
        <v>27</v>
      </c>
      <c r="F43" s="1248"/>
      <c r="G43" s="1248"/>
      <c r="H43" s="1249"/>
      <c r="I43" s="86">
        <v>10900</v>
      </c>
      <c r="J43" s="87">
        <v>10417</v>
      </c>
      <c r="K43" s="87">
        <v>9781</v>
      </c>
      <c r="L43" s="87">
        <v>9823</v>
      </c>
      <c r="M43" s="88">
        <v>9051</v>
      </c>
    </row>
    <row r="44" spans="2:13" ht="27.75" customHeight="1" x14ac:dyDescent="0.15">
      <c r="B44" s="1244"/>
      <c r="C44" s="1245"/>
      <c r="D44" s="85"/>
      <c r="E44" s="1248" t="s">
        <v>28</v>
      </c>
      <c r="F44" s="1248"/>
      <c r="G44" s="1248"/>
      <c r="H44" s="1249"/>
      <c r="I44" s="86">
        <v>816</v>
      </c>
      <c r="J44" s="87">
        <v>1008</v>
      </c>
      <c r="K44" s="87">
        <v>992</v>
      </c>
      <c r="L44" s="87">
        <v>962</v>
      </c>
      <c r="M44" s="88">
        <v>849</v>
      </c>
    </row>
    <row r="45" spans="2:13" ht="27.75" customHeight="1" x14ac:dyDescent="0.15">
      <c r="B45" s="1244"/>
      <c r="C45" s="1245"/>
      <c r="D45" s="85"/>
      <c r="E45" s="1248" t="s">
        <v>29</v>
      </c>
      <c r="F45" s="1248"/>
      <c r="G45" s="1248"/>
      <c r="H45" s="1249"/>
      <c r="I45" s="86">
        <v>3397</v>
      </c>
      <c r="J45" s="87">
        <v>3509</v>
      </c>
      <c r="K45" s="87">
        <v>3252</v>
      </c>
      <c r="L45" s="87">
        <v>3126</v>
      </c>
      <c r="M45" s="88">
        <v>2991</v>
      </c>
    </row>
    <row r="46" spans="2:13" ht="27.75" customHeight="1" x14ac:dyDescent="0.15">
      <c r="B46" s="1244"/>
      <c r="C46" s="1245"/>
      <c r="D46" s="89"/>
      <c r="E46" s="1248" t="s">
        <v>30</v>
      </c>
      <c r="F46" s="1248"/>
      <c r="G46" s="1248"/>
      <c r="H46" s="1249"/>
      <c r="I46" s="86">
        <v>1143</v>
      </c>
      <c r="J46" s="87">
        <v>838</v>
      </c>
      <c r="K46" s="87">
        <v>480</v>
      </c>
      <c r="L46" s="87">
        <v>118</v>
      </c>
      <c r="M46" s="88" t="s">
        <v>522</v>
      </c>
    </row>
    <row r="47" spans="2:13" ht="27.75" customHeight="1" x14ac:dyDescent="0.15">
      <c r="B47" s="1244"/>
      <c r="C47" s="1245"/>
      <c r="D47" s="90"/>
      <c r="E47" s="1258" t="s">
        <v>31</v>
      </c>
      <c r="F47" s="1259"/>
      <c r="G47" s="1259"/>
      <c r="H47" s="1260"/>
      <c r="I47" s="86" t="s">
        <v>522</v>
      </c>
      <c r="J47" s="87" t="s">
        <v>522</v>
      </c>
      <c r="K47" s="87" t="s">
        <v>522</v>
      </c>
      <c r="L47" s="87" t="s">
        <v>522</v>
      </c>
      <c r="M47" s="88" t="s">
        <v>522</v>
      </c>
    </row>
    <row r="48" spans="2:13" ht="27.75" customHeight="1" x14ac:dyDescent="0.15">
      <c r="B48" s="1244"/>
      <c r="C48" s="1245"/>
      <c r="D48" s="85"/>
      <c r="E48" s="1248" t="s">
        <v>32</v>
      </c>
      <c r="F48" s="1248"/>
      <c r="G48" s="1248"/>
      <c r="H48" s="1249"/>
      <c r="I48" s="86" t="s">
        <v>522</v>
      </c>
      <c r="J48" s="87" t="s">
        <v>522</v>
      </c>
      <c r="K48" s="87" t="s">
        <v>522</v>
      </c>
      <c r="L48" s="87" t="s">
        <v>522</v>
      </c>
      <c r="M48" s="88" t="s">
        <v>522</v>
      </c>
    </row>
    <row r="49" spans="2:13" ht="27.75" customHeight="1" x14ac:dyDescent="0.15">
      <c r="B49" s="1246"/>
      <c r="C49" s="1247"/>
      <c r="D49" s="85"/>
      <c r="E49" s="1248" t="s">
        <v>33</v>
      </c>
      <c r="F49" s="1248"/>
      <c r="G49" s="1248"/>
      <c r="H49" s="1249"/>
      <c r="I49" s="86" t="s">
        <v>522</v>
      </c>
      <c r="J49" s="87" t="s">
        <v>522</v>
      </c>
      <c r="K49" s="87" t="s">
        <v>522</v>
      </c>
      <c r="L49" s="87" t="s">
        <v>522</v>
      </c>
      <c r="M49" s="88" t="s">
        <v>522</v>
      </c>
    </row>
    <row r="50" spans="2:13" ht="27.75" customHeight="1" x14ac:dyDescent="0.15">
      <c r="B50" s="1242" t="s">
        <v>34</v>
      </c>
      <c r="C50" s="1243"/>
      <c r="D50" s="91"/>
      <c r="E50" s="1248" t="s">
        <v>35</v>
      </c>
      <c r="F50" s="1248"/>
      <c r="G50" s="1248"/>
      <c r="H50" s="1249"/>
      <c r="I50" s="86">
        <v>1768</v>
      </c>
      <c r="J50" s="87">
        <v>1783</v>
      </c>
      <c r="K50" s="87">
        <v>2113</v>
      </c>
      <c r="L50" s="87">
        <v>1818</v>
      </c>
      <c r="M50" s="88">
        <v>2295</v>
      </c>
    </row>
    <row r="51" spans="2:13" ht="27.75" customHeight="1" x14ac:dyDescent="0.15">
      <c r="B51" s="1244"/>
      <c r="C51" s="1245"/>
      <c r="D51" s="85"/>
      <c r="E51" s="1248" t="s">
        <v>36</v>
      </c>
      <c r="F51" s="1248"/>
      <c r="G51" s="1248"/>
      <c r="H51" s="1249"/>
      <c r="I51" s="86">
        <v>4997</v>
      </c>
      <c r="J51" s="87">
        <v>5166</v>
      </c>
      <c r="K51" s="87">
        <v>5255</v>
      </c>
      <c r="L51" s="87">
        <v>5345</v>
      </c>
      <c r="M51" s="88">
        <v>5119</v>
      </c>
    </row>
    <row r="52" spans="2:13" ht="27.75" customHeight="1" x14ac:dyDescent="0.15">
      <c r="B52" s="1246"/>
      <c r="C52" s="1247"/>
      <c r="D52" s="85"/>
      <c r="E52" s="1248" t="s">
        <v>37</v>
      </c>
      <c r="F52" s="1248"/>
      <c r="G52" s="1248"/>
      <c r="H52" s="1249"/>
      <c r="I52" s="86">
        <v>21615</v>
      </c>
      <c r="J52" s="87">
        <v>21784</v>
      </c>
      <c r="K52" s="87">
        <v>22279</v>
      </c>
      <c r="L52" s="87">
        <v>22412</v>
      </c>
      <c r="M52" s="88">
        <v>22198</v>
      </c>
    </row>
    <row r="53" spans="2:13" ht="27.75" customHeight="1" thickBot="1" x14ac:dyDescent="0.2">
      <c r="B53" s="1250" t="s">
        <v>38</v>
      </c>
      <c r="C53" s="1251"/>
      <c r="D53" s="92"/>
      <c r="E53" s="1252" t="s">
        <v>39</v>
      </c>
      <c r="F53" s="1252"/>
      <c r="G53" s="1252"/>
      <c r="H53" s="1253"/>
      <c r="I53" s="93">
        <v>9327</v>
      </c>
      <c r="J53" s="94">
        <v>8814</v>
      </c>
      <c r="K53" s="94">
        <v>7538</v>
      </c>
      <c r="L53" s="94">
        <v>7604</v>
      </c>
      <c r="M53" s="95">
        <v>8333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NsSrhjCy7eL0B2MLdBE80WbZX+kK7YslS5En0JfsXrkmGcV5oDKmouGSXJOKzV6pHo0SbWg4AOAwX8USr26cg==" saltValue="ORzX45+BSV/zQmH5iB45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W66"/>
  <sheetViews>
    <sheetView showGridLines="0" topLeftCell="A37" zoomScale="60" zoomScaleNormal="60" zoomScaleSheetLayoutView="100" workbookViewId="0">
      <selection activeCell="DQ87" sqref="DQ87:DU8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566</v>
      </c>
      <c r="G54" s="104" t="s">
        <v>567</v>
      </c>
      <c r="H54" s="105" t="s">
        <v>568</v>
      </c>
    </row>
    <row r="55" spans="2:8" ht="52.5" customHeight="1" x14ac:dyDescent="0.15">
      <c r="B55" s="106"/>
      <c r="C55" s="1269" t="s">
        <v>42</v>
      </c>
      <c r="D55" s="1269"/>
      <c r="E55" s="1270"/>
      <c r="F55" s="107">
        <v>1704</v>
      </c>
      <c r="G55" s="107">
        <v>1034</v>
      </c>
      <c r="H55" s="108">
        <v>863</v>
      </c>
    </row>
    <row r="56" spans="2:8" ht="52.5" customHeight="1" x14ac:dyDescent="0.15">
      <c r="B56" s="109"/>
      <c r="C56" s="1271" t="s">
        <v>43</v>
      </c>
      <c r="D56" s="1271"/>
      <c r="E56" s="1272"/>
      <c r="F56" s="110">
        <v>3</v>
      </c>
      <c r="G56" s="110">
        <v>3</v>
      </c>
      <c r="H56" s="111">
        <v>3</v>
      </c>
    </row>
    <row r="57" spans="2:8" ht="53.25" customHeight="1" x14ac:dyDescent="0.15">
      <c r="B57" s="109"/>
      <c r="C57" s="1273" t="s">
        <v>44</v>
      </c>
      <c r="D57" s="1273"/>
      <c r="E57" s="1274"/>
      <c r="F57" s="112">
        <v>487</v>
      </c>
      <c r="G57" s="112">
        <v>518</v>
      </c>
      <c r="H57" s="113">
        <v>679</v>
      </c>
    </row>
    <row r="58" spans="2:8" ht="45.75" customHeight="1" x14ac:dyDescent="0.15">
      <c r="B58" s="114"/>
      <c r="C58" s="1261" t="s">
        <v>604</v>
      </c>
      <c r="D58" s="1262"/>
      <c r="E58" s="1263"/>
      <c r="F58" s="115">
        <v>18</v>
      </c>
      <c r="G58" s="115">
        <v>163</v>
      </c>
      <c r="H58" s="116">
        <v>290</v>
      </c>
    </row>
    <row r="59" spans="2:8" ht="45.75" customHeight="1" x14ac:dyDescent="0.15">
      <c r="B59" s="114"/>
      <c r="C59" s="1261" t="s">
        <v>605</v>
      </c>
      <c r="D59" s="1262"/>
      <c r="E59" s="1263"/>
      <c r="F59" s="115">
        <v>70</v>
      </c>
      <c r="G59" s="115">
        <v>70</v>
      </c>
      <c r="H59" s="116">
        <v>70</v>
      </c>
    </row>
    <row r="60" spans="2:8" ht="45.75" customHeight="1" x14ac:dyDescent="0.15">
      <c r="B60" s="114"/>
      <c r="C60" s="1261" t="s">
        <v>606</v>
      </c>
      <c r="D60" s="1262"/>
      <c r="E60" s="1263"/>
      <c r="F60" s="115">
        <v>64</v>
      </c>
      <c r="G60" s="115">
        <v>54</v>
      </c>
      <c r="H60" s="116">
        <v>57</v>
      </c>
    </row>
    <row r="61" spans="2:8" ht="45.75" customHeight="1" x14ac:dyDescent="0.15">
      <c r="B61" s="114"/>
      <c r="C61" s="1261" t="s">
        <v>607</v>
      </c>
      <c r="D61" s="1262"/>
      <c r="E61" s="1263"/>
      <c r="F61" s="115">
        <v>133</v>
      </c>
      <c r="G61" s="115">
        <v>47</v>
      </c>
      <c r="H61" s="116">
        <v>47</v>
      </c>
    </row>
    <row r="62" spans="2:8" ht="45.75" customHeight="1" thickBot="1" x14ac:dyDescent="0.2">
      <c r="B62" s="117"/>
      <c r="C62" s="1264" t="s">
        <v>608</v>
      </c>
      <c r="D62" s="1265"/>
      <c r="E62" s="1266"/>
      <c r="F62" s="118">
        <v>26</v>
      </c>
      <c r="G62" s="118">
        <v>24</v>
      </c>
      <c r="H62" s="119">
        <v>43</v>
      </c>
    </row>
    <row r="63" spans="2:8" ht="52.5" customHeight="1" thickBot="1" x14ac:dyDescent="0.2">
      <c r="B63" s="120"/>
      <c r="C63" s="1267" t="s">
        <v>45</v>
      </c>
      <c r="D63" s="1267"/>
      <c r="E63" s="1268"/>
      <c r="F63" s="121">
        <v>2195</v>
      </c>
      <c r="G63" s="121">
        <v>1555</v>
      </c>
      <c r="H63" s="122">
        <v>1545</v>
      </c>
    </row>
    <row r="64" spans="2:8" ht="15" customHeight="1" x14ac:dyDescent="0.15"/>
    <row r="65" ht="0" hidden="1" customHeight="1" x14ac:dyDescent="0.15"/>
    <row r="66" ht="0" hidden="1" customHeight="1" x14ac:dyDescent="0.15"/>
  </sheetData>
  <sheetProtection algorithmName="SHA-512" hashValue="6PtUgxtkT158RTDSTPDDASjv/+KSjw098gKKW15WZIA1+e7ImyA+8IhemaURVU/u/kFTwslKh2YrbAvl0N2ZnQ==" saltValue="bS0o+MGr5NdFqlcNiSC/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M1" zoomScaleNormal="100" zoomScaleSheetLayoutView="55" workbookViewId="0">
      <selection activeCell="AN72" sqref="AN72:BO72"/>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624</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624</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623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619</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9" t="s">
        <v>622</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5" x14ac:dyDescent="0.15">
      <c r="B44" s="366"/>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5" x14ac:dyDescent="0.15">
      <c r="B45" s="366"/>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5" x14ac:dyDescent="0.15">
      <c r="B46" s="366"/>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5" x14ac:dyDescent="0.15">
      <c r="B47" s="366"/>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617</v>
      </c>
    </row>
    <row r="50" spans="1:109" ht="13.5" x14ac:dyDescent="0.15">
      <c r="B50" s="366"/>
      <c r="G50" s="1288"/>
      <c r="H50" s="1288"/>
      <c r="I50" s="1288"/>
      <c r="J50" s="1288"/>
      <c r="K50" s="375"/>
      <c r="L50" s="375"/>
      <c r="M50" s="374"/>
      <c r="N50" s="374"/>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75" t="s">
        <v>564</v>
      </c>
      <c r="BQ50" s="1275"/>
      <c r="BR50" s="1275"/>
      <c r="BS50" s="1275"/>
      <c r="BT50" s="1275"/>
      <c r="BU50" s="1275"/>
      <c r="BV50" s="1275"/>
      <c r="BW50" s="1275"/>
      <c r="BX50" s="1275" t="s">
        <v>565</v>
      </c>
      <c r="BY50" s="1275"/>
      <c r="BZ50" s="1275"/>
      <c r="CA50" s="1275"/>
      <c r="CB50" s="1275"/>
      <c r="CC50" s="1275"/>
      <c r="CD50" s="1275"/>
      <c r="CE50" s="1275"/>
      <c r="CF50" s="1275" t="s">
        <v>566</v>
      </c>
      <c r="CG50" s="1275"/>
      <c r="CH50" s="1275"/>
      <c r="CI50" s="1275"/>
      <c r="CJ50" s="1275"/>
      <c r="CK50" s="1275"/>
      <c r="CL50" s="1275"/>
      <c r="CM50" s="1275"/>
      <c r="CN50" s="1275" t="s">
        <v>567</v>
      </c>
      <c r="CO50" s="1275"/>
      <c r="CP50" s="1275"/>
      <c r="CQ50" s="1275"/>
      <c r="CR50" s="1275"/>
      <c r="CS50" s="1275"/>
      <c r="CT50" s="1275"/>
      <c r="CU50" s="1275"/>
      <c r="CV50" s="1275" t="s">
        <v>568</v>
      </c>
      <c r="CW50" s="1275"/>
      <c r="CX50" s="1275"/>
      <c r="CY50" s="1275"/>
      <c r="CZ50" s="1275"/>
      <c r="DA50" s="1275"/>
      <c r="DB50" s="1275"/>
      <c r="DC50" s="1275"/>
    </row>
    <row r="51" spans="1:109" ht="13.5" customHeight="1" x14ac:dyDescent="0.15">
      <c r="B51" s="366"/>
      <c r="G51" s="1277"/>
      <c r="H51" s="1277"/>
      <c r="I51" s="1295"/>
      <c r="J51" s="1295"/>
      <c r="K51" s="1293"/>
      <c r="L51" s="1293"/>
      <c r="M51" s="1293"/>
      <c r="N51" s="1293"/>
      <c r="AM51" s="373"/>
      <c r="AN51" s="1292" t="s">
        <v>616</v>
      </c>
      <c r="AO51" s="1292"/>
      <c r="AP51" s="1292"/>
      <c r="AQ51" s="1292"/>
      <c r="AR51" s="1292"/>
      <c r="AS51" s="1292"/>
      <c r="AT51" s="1292"/>
      <c r="AU51" s="1292"/>
      <c r="AV51" s="1292"/>
      <c r="AW51" s="1292"/>
      <c r="AX51" s="1292"/>
      <c r="AY51" s="1292"/>
      <c r="AZ51" s="1292"/>
      <c r="BA51" s="1292"/>
      <c r="BB51" s="1292" t="s">
        <v>614</v>
      </c>
      <c r="BC51" s="1292"/>
      <c r="BD51" s="1292"/>
      <c r="BE51" s="1292"/>
      <c r="BF51" s="1292"/>
      <c r="BG51" s="1292"/>
      <c r="BH51" s="1292"/>
      <c r="BI51" s="1292"/>
      <c r="BJ51" s="1292"/>
      <c r="BK51" s="1292"/>
      <c r="BL51" s="1292"/>
      <c r="BM51" s="1292"/>
      <c r="BN51" s="1292"/>
      <c r="BO51" s="1292"/>
      <c r="BP51" s="1278"/>
      <c r="BQ51" s="1276"/>
      <c r="BR51" s="1276"/>
      <c r="BS51" s="1276"/>
      <c r="BT51" s="1276"/>
      <c r="BU51" s="1276"/>
      <c r="BV51" s="1276"/>
      <c r="BW51" s="1276"/>
      <c r="BX51" s="1278"/>
      <c r="BY51" s="1276"/>
      <c r="BZ51" s="1276"/>
      <c r="CA51" s="1276"/>
      <c r="CB51" s="1276"/>
      <c r="CC51" s="1276"/>
      <c r="CD51" s="1276"/>
      <c r="CE51" s="1276"/>
      <c r="CF51" s="1278"/>
      <c r="CG51" s="1276"/>
      <c r="CH51" s="1276"/>
      <c r="CI51" s="1276"/>
      <c r="CJ51" s="1276"/>
      <c r="CK51" s="1276"/>
      <c r="CL51" s="1276"/>
      <c r="CM51" s="1276"/>
      <c r="CN51" s="1276">
        <v>67.5</v>
      </c>
      <c r="CO51" s="1276"/>
      <c r="CP51" s="1276"/>
      <c r="CQ51" s="1276"/>
      <c r="CR51" s="1276"/>
      <c r="CS51" s="1276"/>
      <c r="CT51" s="1276"/>
      <c r="CU51" s="1276"/>
      <c r="CV51" s="1276">
        <v>74.2</v>
      </c>
      <c r="CW51" s="1276"/>
      <c r="CX51" s="1276"/>
      <c r="CY51" s="1276"/>
      <c r="CZ51" s="1276"/>
      <c r="DA51" s="1276"/>
      <c r="DB51" s="1276"/>
      <c r="DC51" s="1276"/>
    </row>
    <row r="52" spans="1:109" ht="13.5" x14ac:dyDescent="0.15">
      <c r="B52" s="366"/>
      <c r="G52" s="1277"/>
      <c r="H52" s="1277"/>
      <c r="I52" s="1295"/>
      <c r="J52" s="1295"/>
      <c r="K52" s="1293"/>
      <c r="L52" s="1293"/>
      <c r="M52" s="1293"/>
      <c r="N52" s="1293"/>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1"/>
      <c r="B53" s="366"/>
      <c r="G53" s="1277"/>
      <c r="H53" s="1277"/>
      <c r="I53" s="1288"/>
      <c r="J53" s="1288"/>
      <c r="K53" s="1293"/>
      <c r="L53" s="1293"/>
      <c r="M53" s="1293"/>
      <c r="N53" s="1293"/>
      <c r="AM53" s="373"/>
      <c r="AN53" s="1292"/>
      <c r="AO53" s="1292"/>
      <c r="AP53" s="1292"/>
      <c r="AQ53" s="1292"/>
      <c r="AR53" s="1292"/>
      <c r="AS53" s="1292"/>
      <c r="AT53" s="1292"/>
      <c r="AU53" s="1292"/>
      <c r="AV53" s="1292"/>
      <c r="AW53" s="1292"/>
      <c r="AX53" s="1292"/>
      <c r="AY53" s="1292"/>
      <c r="AZ53" s="1292"/>
      <c r="BA53" s="1292"/>
      <c r="BB53" s="1292" t="s">
        <v>621</v>
      </c>
      <c r="BC53" s="1292"/>
      <c r="BD53" s="1292"/>
      <c r="BE53" s="1292"/>
      <c r="BF53" s="1292"/>
      <c r="BG53" s="1292"/>
      <c r="BH53" s="1292"/>
      <c r="BI53" s="1292"/>
      <c r="BJ53" s="1292"/>
      <c r="BK53" s="1292"/>
      <c r="BL53" s="1292"/>
      <c r="BM53" s="1292"/>
      <c r="BN53" s="1292"/>
      <c r="BO53" s="1292"/>
      <c r="BP53" s="1278"/>
      <c r="BQ53" s="1276"/>
      <c r="BR53" s="1276"/>
      <c r="BS53" s="1276"/>
      <c r="BT53" s="1276"/>
      <c r="BU53" s="1276"/>
      <c r="BV53" s="1276"/>
      <c r="BW53" s="1276"/>
      <c r="BX53" s="1278"/>
      <c r="BY53" s="1276"/>
      <c r="BZ53" s="1276"/>
      <c r="CA53" s="1276"/>
      <c r="CB53" s="1276"/>
      <c r="CC53" s="1276"/>
      <c r="CD53" s="1276"/>
      <c r="CE53" s="1276"/>
      <c r="CF53" s="1278"/>
      <c r="CG53" s="1276"/>
      <c r="CH53" s="1276"/>
      <c r="CI53" s="1276"/>
      <c r="CJ53" s="1276"/>
      <c r="CK53" s="1276"/>
      <c r="CL53" s="1276"/>
      <c r="CM53" s="1276"/>
      <c r="CN53" s="1276">
        <v>64.8</v>
      </c>
      <c r="CO53" s="1276"/>
      <c r="CP53" s="1276"/>
      <c r="CQ53" s="1276"/>
      <c r="CR53" s="1276"/>
      <c r="CS53" s="1276"/>
      <c r="CT53" s="1276"/>
      <c r="CU53" s="1276"/>
      <c r="CV53" s="1276">
        <v>65.3</v>
      </c>
      <c r="CW53" s="1276"/>
      <c r="CX53" s="1276"/>
      <c r="CY53" s="1276"/>
      <c r="CZ53" s="1276"/>
      <c r="DA53" s="1276"/>
      <c r="DB53" s="1276"/>
      <c r="DC53" s="1276"/>
    </row>
    <row r="54" spans="1:109" ht="13.5" x14ac:dyDescent="0.15">
      <c r="A54" s="381"/>
      <c r="B54" s="366"/>
      <c r="G54" s="1277"/>
      <c r="H54" s="1277"/>
      <c r="I54" s="1288"/>
      <c r="J54" s="1288"/>
      <c r="K54" s="1293"/>
      <c r="L54" s="1293"/>
      <c r="M54" s="1293"/>
      <c r="N54" s="1293"/>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1"/>
      <c r="B55" s="366"/>
      <c r="G55" s="1288"/>
      <c r="H55" s="1288"/>
      <c r="I55" s="1288"/>
      <c r="J55" s="1288"/>
      <c r="K55" s="1293"/>
      <c r="L55" s="1293"/>
      <c r="M55" s="1293"/>
      <c r="N55" s="1293"/>
      <c r="AN55" s="1275" t="s">
        <v>615</v>
      </c>
      <c r="AO55" s="1275"/>
      <c r="AP55" s="1275"/>
      <c r="AQ55" s="1275"/>
      <c r="AR55" s="1275"/>
      <c r="AS55" s="1275"/>
      <c r="AT55" s="1275"/>
      <c r="AU55" s="1275"/>
      <c r="AV55" s="1275"/>
      <c r="AW55" s="1275"/>
      <c r="AX55" s="1275"/>
      <c r="AY55" s="1275"/>
      <c r="AZ55" s="1275"/>
      <c r="BA55" s="1275"/>
      <c r="BB55" s="1292" t="s">
        <v>614</v>
      </c>
      <c r="BC55" s="1292"/>
      <c r="BD55" s="1292"/>
      <c r="BE55" s="1292"/>
      <c r="BF55" s="1292"/>
      <c r="BG55" s="1292"/>
      <c r="BH55" s="1292"/>
      <c r="BI55" s="1292"/>
      <c r="BJ55" s="1292"/>
      <c r="BK55" s="1292"/>
      <c r="BL55" s="1292"/>
      <c r="BM55" s="1292"/>
      <c r="BN55" s="1292"/>
      <c r="BO55" s="1292"/>
      <c r="BP55" s="1278"/>
      <c r="BQ55" s="1276"/>
      <c r="BR55" s="1276"/>
      <c r="BS55" s="1276"/>
      <c r="BT55" s="1276"/>
      <c r="BU55" s="1276"/>
      <c r="BV55" s="1276"/>
      <c r="BW55" s="1276"/>
      <c r="BX55" s="1278"/>
      <c r="BY55" s="1276"/>
      <c r="BZ55" s="1276"/>
      <c r="CA55" s="1276"/>
      <c r="CB55" s="1276"/>
      <c r="CC55" s="1276"/>
      <c r="CD55" s="1276"/>
      <c r="CE55" s="1276"/>
      <c r="CF55" s="1278"/>
      <c r="CG55" s="1276"/>
      <c r="CH55" s="1276"/>
      <c r="CI55" s="1276"/>
      <c r="CJ55" s="1276"/>
      <c r="CK55" s="1276"/>
      <c r="CL55" s="1276"/>
      <c r="CM55" s="1276"/>
      <c r="CN55" s="1276">
        <v>33.1</v>
      </c>
      <c r="CO55" s="1276"/>
      <c r="CP55" s="1276"/>
      <c r="CQ55" s="1276"/>
      <c r="CR55" s="1276"/>
      <c r="CS55" s="1276"/>
      <c r="CT55" s="1276"/>
      <c r="CU55" s="1276"/>
      <c r="CV55" s="1276">
        <v>31.3</v>
      </c>
      <c r="CW55" s="1276"/>
      <c r="CX55" s="1276"/>
      <c r="CY55" s="1276"/>
      <c r="CZ55" s="1276"/>
      <c r="DA55" s="1276"/>
      <c r="DB55" s="1276"/>
      <c r="DC55" s="1276"/>
    </row>
    <row r="56" spans="1:109" ht="13.5" x14ac:dyDescent="0.15">
      <c r="A56" s="381"/>
      <c r="B56" s="366"/>
      <c r="G56" s="1288"/>
      <c r="H56" s="1288"/>
      <c r="I56" s="1288"/>
      <c r="J56" s="1288"/>
      <c r="K56" s="1293"/>
      <c r="L56" s="1293"/>
      <c r="M56" s="1293"/>
      <c r="N56" s="1293"/>
      <c r="AN56" s="1275"/>
      <c r="AO56" s="1275"/>
      <c r="AP56" s="1275"/>
      <c r="AQ56" s="1275"/>
      <c r="AR56" s="1275"/>
      <c r="AS56" s="1275"/>
      <c r="AT56" s="1275"/>
      <c r="AU56" s="1275"/>
      <c r="AV56" s="1275"/>
      <c r="AW56" s="1275"/>
      <c r="AX56" s="1275"/>
      <c r="AY56" s="1275"/>
      <c r="AZ56" s="1275"/>
      <c r="BA56" s="1275"/>
      <c r="BB56" s="1292"/>
      <c r="BC56" s="1292"/>
      <c r="BD56" s="1292"/>
      <c r="BE56" s="1292"/>
      <c r="BF56" s="1292"/>
      <c r="BG56" s="1292"/>
      <c r="BH56" s="1292"/>
      <c r="BI56" s="1292"/>
      <c r="BJ56" s="1292"/>
      <c r="BK56" s="1292"/>
      <c r="BL56" s="1292"/>
      <c r="BM56" s="1292"/>
      <c r="BN56" s="1292"/>
      <c r="BO56" s="1292"/>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ht="13.5" x14ac:dyDescent="0.15">
      <c r="B57" s="387"/>
      <c r="G57" s="1288"/>
      <c r="H57" s="1288"/>
      <c r="I57" s="1294"/>
      <c r="J57" s="1294"/>
      <c r="K57" s="1293"/>
      <c r="L57" s="1293"/>
      <c r="M57" s="1293"/>
      <c r="N57" s="1293"/>
      <c r="AM57" s="365"/>
      <c r="AN57" s="1275"/>
      <c r="AO57" s="1275"/>
      <c r="AP57" s="1275"/>
      <c r="AQ57" s="1275"/>
      <c r="AR57" s="1275"/>
      <c r="AS57" s="1275"/>
      <c r="AT57" s="1275"/>
      <c r="AU57" s="1275"/>
      <c r="AV57" s="1275"/>
      <c r="AW57" s="1275"/>
      <c r="AX57" s="1275"/>
      <c r="AY57" s="1275"/>
      <c r="AZ57" s="1275"/>
      <c r="BA57" s="1275"/>
      <c r="BB57" s="1292" t="s">
        <v>621</v>
      </c>
      <c r="BC57" s="1292"/>
      <c r="BD57" s="1292"/>
      <c r="BE57" s="1292"/>
      <c r="BF57" s="1292"/>
      <c r="BG57" s="1292"/>
      <c r="BH57" s="1292"/>
      <c r="BI57" s="1292"/>
      <c r="BJ57" s="1292"/>
      <c r="BK57" s="1292"/>
      <c r="BL57" s="1292"/>
      <c r="BM57" s="1292"/>
      <c r="BN57" s="1292"/>
      <c r="BO57" s="1292"/>
      <c r="BP57" s="1278"/>
      <c r="BQ57" s="1276"/>
      <c r="BR57" s="1276"/>
      <c r="BS57" s="1276"/>
      <c r="BT57" s="1276"/>
      <c r="BU57" s="1276"/>
      <c r="BV57" s="1276"/>
      <c r="BW57" s="1276"/>
      <c r="BX57" s="1278"/>
      <c r="BY57" s="1276"/>
      <c r="BZ57" s="1276"/>
      <c r="CA57" s="1276"/>
      <c r="CB57" s="1276"/>
      <c r="CC57" s="1276"/>
      <c r="CD57" s="1276"/>
      <c r="CE57" s="1276"/>
      <c r="CF57" s="1278"/>
      <c r="CG57" s="1276"/>
      <c r="CH57" s="1276"/>
      <c r="CI57" s="1276"/>
      <c r="CJ57" s="1276"/>
      <c r="CK57" s="1276"/>
      <c r="CL57" s="1276"/>
      <c r="CM57" s="1276"/>
      <c r="CN57" s="1276">
        <v>57.2</v>
      </c>
      <c r="CO57" s="1276"/>
      <c r="CP57" s="1276"/>
      <c r="CQ57" s="1276"/>
      <c r="CR57" s="1276"/>
      <c r="CS57" s="1276"/>
      <c r="CT57" s="1276"/>
      <c r="CU57" s="1276"/>
      <c r="CV57" s="1276">
        <v>58.5</v>
      </c>
      <c r="CW57" s="1276"/>
      <c r="CX57" s="1276"/>
      <c r="CY57" s="1276"/>
      <c r="CZ57" s="1276"/>
      <c r="DA57" s="1276"/>
      <c r="DB57" s="1276"/>
      <c r="DC57" s="1276"/>
      <c r="DD57" s="392"/>
      <c r="DE57" s="387"/>
    </row>
    <row r="58" spans="1:109" s="381" customFormat="1" ht="13.5" x14ac:dyDescent="0.15">
      <c r="A58" s="365"/>
      <c r="B58" s="387"/>
      <c r="G58" s="1288"/>
      <c r="H58" s="1288"/>
      <c r="I58" s="1294"/>
      <c r="J58" s="1294"/>
      <c r="K58" s="1293"/>
      <c r="L58" s="1293"/>
      <c r="M58" s="1293"/>
      <c r="N58" s="1293"/>
      <c r="AM58" s="365"/>
      <c r="AN58" s="1275"/>
      <c r="AO58" s="1275"/>
      <c r="AP58" s="1275"/>
      <c r="AQ58" s="1275"/>
      <c r="AR58" s="1275"/>
      <c r="AS58" s="1275"/>
      <c r="AT58" s="1275"/>
      <c r="AU58" s="1275"/>
      <c r="AV58" s="1275"/>
      <c r="AW58" s="1275"/>
      <c r="AX58" s="1275"/>
      <c r="AY58" s="1275"/>
      <c r="AZ58" s="1275"/>
      <c r="BA58" s="1275"/>
      <c r="BB58" s="1292"/>
      <c r="BC58" s="1292"/>
      <c r="BD58" s="1292"/>
      <c r="BE58" s="1292"/>
      <c r="BF58" s="1292"/>
      <c r="BG58" s="1292"/>
      <c r="BH58" s="1292"/>
      <c r="BI58" s="1292"/>
      <c r="BJ58" s="1292"/>
      <c r="BK58" s="1292"/>
      <c r="BL58" s="1292"/>
      <c r="BM58" s="1292"/>
      <c r="BN58" s="1292"/>
      <c r="BO58" s="1292"/>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620</v>
      </c>
    </row>
    <row r="64" spans="1:109" ht="13.5" x14ac:dyDescent="0.15">
      <c r="B64" s="366"/>
      <c r="G64" s="382"/>
      <c r="I64" s="384"/>
      <c r="J64" s="384"/>
      <c r="K64" s="384"/>
      <c r="L64" s="384"/>
      <c r="M64" s="384"/>
      <c r="N64" s="383"/>
      <c r="AM64" s="382"/>
      <c r="AN64" s="382" t="s">
        <v>619</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97" t="s">
        <v>618</v>
      </c>
      <c r="AO65" s="1298"/>
      <c r="AP65" s="1298"/>
      <c r="AQ65" s="1298"/>
      <c r="AR65" s="1298"/>
      <c r="AS65" s="1298"/>
      <c r="AT65" s="1298"/>
      <c r="AU65" s="1298"/>
      <c r="AV65" s="1298"/>
      <c r="AW65" s="1298"/>
      <c r="AX65" s="1298"/>
      <c r="AY65" s="1298"/>
      <c r="AZ65" s="1298"/>
      <c r="BA65" s="1298"/>
      <c r="BB65" s="1298"/>
      <c r="BC65" s="1298"/>
      <c r="BD65" s="1298"/>
      <c r="BE65" s="1298"/>
      <c r="BF65" s="1298"/>
      <c r="BG65" s="1298"/>
      <c r="BH65" s="1298"/>
      <c r="BI65" s="1298"/>
      <c r="BJ65" s="1298"/>
      <c r="BK65" s="1298"/>
      <c r="BL65" s="1298"/>
      <c r="BM65" s="1298"/>
      <c r="BN65" s="1298"/>
      <c r="BO65" s="1298"/>
      <c r="BP65" s="1298"/>
      <c r="BQ65" s="1298"/>
      <c r="BR65" s="1298"/>
      <c r="BS65" s="1298"/>
      <c r="BT65" s="1298"/>
      <c r="BU65" s="1298"/>
      <c r="BV65" s="1298"/>
      <c r="BW65" s="1298"/>
      <c r="BX65" s="1298"/>
      <c r="BY65" s="1298"/>
      <c r="BZ65" s="1298"/>
      <c r="CA65" s="1298"/>
      <c r="CB65" s="1298"/>
      <c r="CC65" s="1298"/>
      <c r="CD65" s="1298"/>
      <c r="CE65" s="1298"/>
      <c r="CF65" s="1298"/>
      <c r="CG65" s="1298"/>
      <c r="CH65" s="1298"/>
      <c r="CI65" s="1298"/>
      <c r="CJ65" s="1298"/>
      <c r="CK65" s="1298"/>
      <c r="CL65" s="1298"/>
      <c r="CM65" s="1298"/>
      <c r="CN65" s="1298"/>
      <c r="CO65" s="1298"/>
      <c r="CP65" s="1298"/>
      <c r="CQ65" s="1298"/>
      <c r="CR65" s="1298"/>
      <c r="CS65" s="1298"/>
      <c r="CT65" s="1298"/>
      <c r="CU65" s="1298"/>
      <c r="CV65" s="1298"/>
      <c r="CW65" s="1298"/>
      <c r="CX65" s="1298"/>
      <c r="CY65" s="1298"/>
      <c r="CZ65" s="1298"/>
      <c r="DA65" s="1298"/>
      <c r="DB65" s="1298"/>
      <c r="DC65" s="1299"/>
    </row>
    <row r="66" spans="2:107" ht="13.5" x14ac:dyDescent="0.15">
      <c r="B66" s="366"/>
      <c r="AN66" s="1300"/>
      <c r="AO66" s="1301"/>
      <c r="AP66" s="1301"/>
      <c r="AQ66" s="1301"/>
      <c r="AR66" s="1301"/>
      <c r="AS66" s="1301"/>
      <c r="AT66" s="1301"/>
      <c r="AU66" s="1301"/>
      <c r="AV66" s="1301"/>
      <c r="AW66" s="1301"/>
      <c r="AX66" s="1301"/>
      <c r="AY66" s="1301"/>
      <c r="AZ66" s="1301"/>
      <c r="BA66" s="1301"/>
      <c r="BB66" s="1301"/>
      <c r="BC66" s="1301"/>
      <c r="BD66" s="1301"/>
      <c r="BE66" s="1301"/>
      <c r="BF66" s="1301"/>
      <c r="BG66" s="1301"/>
      <c r="BH66" s="1301"/>
      <c r="BI66" s="1301"/>
      <c r="BJ66" s="1301"/>
      <c r="BK66" s="1301"/>
      <c r="BL66" s="1301"/>
      <c r="BM66" s="1301"/>
      <c r="BN66" s="1301"/>
      <c r="BO66" s="1301"/>
      <c r="BP66" s="1301"/>
      <c r="BQ66" s="1301"/>
      <c r="BR66" s="1301"/>
      <c r="BS66" s="1301"/>
      <c r="BT66" s="1301"/>
      <c r="BU66" s="1301"/>
      <c r="BV66" s="1301"/>
      <c r="BW66" s="1301"/>
      <c r="BX66" s="1301"/>
      <c r="BY66" s="1301"/>
      <c r="BZ66" s="1301"/>
      <c r="CA66" s="1301"/>
      <c r="CB66" s="1301"/>
      <c r="CC66" s="1301"/>
      <c r="CD66" s="1301"/>
      <c r="CE66" s="1301"/>
      <c r="CF66" s="1301"/>
      <c r="CG66" s="1301"/>
      <c r="CH66" s="1301"/>
      <c r="CI66" s="1301"/>
      <c r="CJ66" s="1301"/>
      <c r="CK66" s="1301"/>
      <c r="CL66" s="1301"/>
      <c r="CM66" s="1301"/>
      <c r="CN66" s="1301"/>
      <c r="CO66" s="1301"/>
      <c r="CP66" s="1301"/>
      <c r="CQ66" s="1301"/>
      <c r="CR66" s="1301"/>
      <c r="CS66" s="1301"/>
      <c r="CT66" s="1301"/>
      <c r="CU66" s="1301"/>
      <c r="CV66" s="1301"/>
      <c r="CW66" s="1301"/>
      <c r="CX66" s="1301"/>
      <c r="CY66" s="1301"/>
      <c r="CZ66" s="1301"/>
      <c r="DA66" s="1301"/>
      <c r="DB66" s="1301"/>
      <c r="DC66" s="1302"/>
    </row>
    <row r="67" spans="2:107" ht="13.5" x14ac:dyDescent="0.15">
      <c r="B67" s="366"/>
      <c r="AN67" s="1300"/>
      <c r="AO67" s="1301"/>
      <c r="AP67" s="1301"/>
      <c r="AQ67" s="1301"/>
      <c r="AR67" s="1301"/>
      <c r="AS67" s="1301"/>
      <c r="AT67" s="1301"/>
      <c r="AU67" s="1301"/>
      <c r="AV67" s="1301"/>
      <c r="AW67" s="1301"/>
      <c r="AX67" s="1301"/>
      <c r="AY67" s="1301"/>
      <c r="AZ67" s="1301"/>
      <c r="BA67" s="1301"/>
      <c r="BB67" s="1301"/>
      <c r="BC67" s="1301"/>
      <c r="BD67" s="1301"/>
      <c r="BE67" s="1301"/>
      <c r="BF67" s="1301"/>
      <c r="BG67" s="1301"/>
      <c r="BH67" s="1301"/>
      <c r="BI67" s="1301"/>
      <c r="BJ67" s="1301"/>
      <c r="BK67" s="1301"/>
      <c r="BL67" s="1301"/>
      <c r="BM67" s="1301"/>
      <c r="BN67" s="1301"/>
      <c r="BO67" s="1301"/>
      <c r="BP67" s="1301"/>
      <c r="BQ67" s="1301"/>
      <c r="BR67" s="1301"/>
      <c r="BS67" s="1301"/>
      <c r="BT67" s="1301"/>
      <c r="BU67" s="1301"/>
      <c r="BV67" s="1301"/>
      <c r="BW67" s="1301"/>
      <c r="BX67" s="1301"/>
      <c r="BY67" s="1301"/>
      <c r="BZ67" s="1301"/>
      <c r="CA67" s="1301"/>
      <c r="CB67" s="1301"/>
      <c r="CC67" s="1301"/>
      <c r="CD67" s="1301"/>
      <c r="CE67" s="1301"/>
      <c r="CF67" s="1301"/>
      <c r="CG67" s="1301"/>
      <c r="CH67" s="1301"/>
      <c r="CI67" s="1301"/>
      <c r="CJ67" s="1301"/>
      <c r="CK67" s="1301"/>
      <c r="CL67" s="1301"/>
      <c r="CM67" s="1301"/>
      <c r="CN67" s="1301"/>
      <c r="CO67" s="1301"/>
      <c r="CP67" s="1301"/>
      <c r="CQ67" s="1301"/>
      <c r="CR67" s="1301"/>
      <c r="CS67" s="1301"/>
      <c r="CT67" s="1301"/>
      <c r="CU67" s="1301"/>
      <c r="CV67" s="1301"/>
      <c r="CW67" s="1301"/>
      <c r="CX67" s="1301"/>
      <c r="CY67" s="1301"/>
      <c r="CZ67" s="1301"/>
      <c r="DA67" s="1301"/>
      <c r="DB67" s="1301"/>
      <c r="DC67" s="1302"/>
    </row>
    <row r="68" spans="2:107" ht="13.5" x14ac:dyDescent="0.15">
      <c r="B68" s="366"/>
      <c r="AN68" s="1300"/>
      <c r="AO68" s="1301"/>
      <c r="AP68" s="1301"/>
      <c r="AQ68" s="1301"/>
      <c r="AR68" s="1301"/>
      <c r="AS68" s="1301"/>
      <c r="AT68" s="1301"/>
      <c r="AU68" s="1301"/>
      <c r="AV68" s="1301"/>
      <c r="AW68" s="1301"/>
      <c r="AX68" s="1301"/>
      <c r="AY68" s="1301"/>
      <c r="AZ68" s="1301"/>
      <c r="BA68" s="1301"/>
      <c r="BB68" s="1301"/>
      <c r="BC68" s="1301"/>
      <c r="BD68" s="1301"/>
      <c r="BE68" s="1301"/>
      <c r="BF68" s="1301"/>
      <c r="BG68" s="1301"/>
      <c r="BH68" s="1301"/>
      <c r="BI68" s="1301"/>
      <c r="BJ68" s="1301"/>
      <c r="BK68" s="1301"/>
      <c r="BL68" s="1301"/>
      <c r="BM68" s="1301"/>
      <c r="BN68" s="1301"/>
      <c r="BO68" s="1301"/>
      <c r="BP68" s="1301"/>
      <c r="BQ68" s="1301"/>
      <c r="BR68" s="1301"/>
      <c r="BS68" s="1301"/>
      <c r="BT68" s="1301"/>
      <c r="BU68" s="1301"/>
      <c r="BV68" s="1301"/>
      <c r="BW68" s="1301"/>
      <c r="BX68" s="1301"/>
      <c r="BY68" s="1301"/>
      <c r="BZ68" s="1301"/>
      <c r="CA68" s="1301"/>
      <c r="CB68" s="1301"/>
      <c r="CC68" s="1301"/>
      <c r="CD68" s="1301"/>
      <c r="CE68" s="1301"/>
      <c r="CF68" s="1301"/>
      <c r="CG68" s="1301"/>
      <c r="CH68" s="1301"/>
      <c r="CI68" s="1301"/>
      <c r="CJ68" s="1301"/>
      <c r="CK68" s="1301"/>
      <c r="CL68" s="1301"/>
      <c r="CM68" s="1301"/>
      <c r="CN68" s="1301"/>
      <c r="CO68" s="1301"/>
      <c r="CP68" s="1301"/>
      <c r="CQ68" s="1301"/>
      <c r="CR68" s="1301"/>
      <c r="CS68" s="1301"/>
      <c r="CT68" s="1301"/>
      <c r="CU68" s="1301"/>
      <c r="CV68" s="1301"/>
      <c r="CW68" s="1301"/>
      <c r="CX68" s="1301"/>
      <c r="CY68" s="1301"/>
      <c r="CZ68" s="1301"/>
      <c r="DA68" s="1301"/>
      <c r="DB68" s="1301"/>
      <c r="DC68" s="1302"/>
    </row>
    <row r="69" spans="2:107" ht="13.5" x14ac:dyDescent="0.15">
      <c r="B69" s="366"/>
      <c r="AN69" s="1303"/>
      <c r="AO69" s="1304"/>
      <c r="AP69" s="1304"/>
      <c r="AQ69" s="1304"/>
      <c r="AR69" s="1304"/>
      <c r="AS69" s="1304"/>
      <c r="AT69" s="1304"/>
      <c r="AU69" s="1304"/>
      <c r="AV69" s="1304"/>
      <c r="AW69" s="1304"/>
      <c r="AX69" s="1304"/>
      <c r="AY69" s="1304"/>
      <c r="AZ69" s="1304"/>
      <c r="BA69" s="1304"/>
      <c r="BB69" s="1304"/>
      <c r="BC69" s="1304"/>
      <c r="BD69" s="1304"/>
      <c r="BE69" s="1304"/>
      <c r="BF69" s="1304"/>
      <c r="BG69" s="1304"/>
      <c r="BH69" s="1304"/>
      <c r="BI69" s="1304"/>
      <c r="BJ69" s="1304"/>
      <c r="BK69" s="1304"/>
      <c r="BL69" s="1304"/>
      <c r="BM69" s="1304"/>
      <c r="BN69" s="1304"/>
      <c r="BO69" s="1304"/>
      <c r="BP69" s="1304"/>
      <c r="BQ69" s="1304"/>
      <c r="BR69" s="1304"/>
      <c r="BS69" s="1304"/>
      <c r="BT69" s="1304"/>
      <c r="BU69" s="1304"/>
      <c r="BV69" s="1304"/>
      <c r="BW69" s="1304"/>
      <c r="BX69" s="1304"/>
      <c r="BY69" s="1304"/>
      <c r="BZ69" s="1304"/>
      <c r="CA69" s="1304"/>
      <c r="CB69" s="1304"/>
      <c r="CC69" s="1304"/>
      <c r="CD69" s="1304"/>
      <c r="CE69" s="1304"/>
      <c r="CF69" s="1304"/>
      <c r="CG69" s="1304"/>
      <c r="CH69" s="1304"/>
      <c r="CI69" s="1304"/>
      <c r="CJ69" s="1304"/>
      <c r="CK69" s="1304"/>
      <c r="CL69" s="1304"/>
      <c r="CM69" s="1304"/>
      <c r="CN69" s="1304"/>
      <c r="CO69" s="1304"/>
      <c r="CP69" s="1304"/>
      <c r="CQ69" s="1304"/>
      <c r="CR69" s="1304"/>
      <c r="CS69" s="1304"/>
      <c r="CT69" s="1304"/>
      <c r="CU69" s="1304"/>
      <c r="CV69" s="1304"/>
      <c r="CW69" s="1304"/>
      <c r="CX69" s="1304"/>
      <c r="CY69" s="1304"/>
      <c r="CZ69" s="1304"/>
      <c r="DA69" s="1304"/>
      <c r="DB69" s="1304"/>
      <c r="DC69" s="1305"/>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617</v>
      </c>
    </row>
    <row r="72" spans="2:107" ht="13.5" x14ac:dyDescent="0.15">
      <c r="B72" s="366"/>
      <c r="G72" s="1288"/>
      <c r="H72" s="1288"/>
      <c r="I72" s="1288"/>
      <c r="J72" s="1288"/>
      <c r="K72" s="375"/>
      <c r="L72" s="375"/>
      <c r="M72" s="374"/>
      <c r="N72" s="374"/>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75" t="s">
        <v>564</v>
      </c>
      <c r="BQ72" s="1275"/>
      <c r="BR72" s="1275"/>
      <c r="BS72" s="1275"/>
      <c r="BT72" s="1275"/>
      <c r="BU72" s="1275"/>
      <c r="BV72" s="1275"/>
      <c r="BW72" s="1275"/>
      <c r="BX72" s="1275" t="s">
        <v>565</v>
      </c>
      <c r="BY72" s="1275"/>
      <c r="BZ72" s="1275"/>
      <c r="CA72" s="1275"/>
      <c r="CB72" s="1275"/>
      <c r="CC72" s="1275"/>
      <c r="CD72" s="1275"/>
      <c r="CE72" s="1275"/>
      <c r="CF72" s="1275" t="s">
        <v>566</v>
      </c>
      <c r="CG72" s="1275"/>
      <c r="CH72" s="1275"/>
      <c r="CI72" s="1275"/>
      <c r="CJ72" s="1275"/>
      <c r="CK72" s="1275"/>
      <c r="CL72" s="1275"/>
      <c r="CM72" s="1275"/>
      <c r="CN72" s="1275" t="s">
        <v>567</v>
      </c>
      <c r="CO72" s="1275"/>
      <c r="CP72" s="1275"/>
      <c r="CQ72" s="1275"/>
      <c r="CR72" s="1275"/>
      <c r="CS72" s="1275"/>
      <c r="CT72" s="1275"/>
      <c r="CU72" s="1275"/>
      <c r="CV72" s="1275" t="s">
        <v>568</v>
      </c>
      <c r="CW72" s="1275"/>
      <c r="CX72" s="1275"/>
      <c r="CY72" s="1275"/>
      <c r="CZ72" s="1275"/>
      <c r="DA72" s="1275"/>
      <c r="DB72" s="1275"/>
      <c r="DC72" s="1275"/>
    </row>
    <row r="73" spans="2:107" ht="13.5" x14ac:dyDescent="0.15">
      <c r="B73" s="366"/>
      <c r="G73" s="1277"/>
      <c r="H73" s="1277"/>
      <c r="I73" s="1277"/>
      <c r="J73" s="1277"/>
      <c r="K73" s="1296"/>
      <c r="L73" s="1296"/>
      <c r="M73" s="1296"/>
      <c r="N73" s="1296"/>
      <c r="AM73" s="373"/>
      <c r="AN73" s="1292" t="s">
        <v>616</v>
      </c>
      <c r="AO73" s="1292"/>
      <c r="AP73" s="1292"/>
      <c r="AQ73" s="1292"/>
      <c r="AR73" s="1292"/>
      <c r="AS73" s="1292"/>
      <c r="AT73" s="1292"/>
      <c r="AU73" s="1292"/>
      <c r="AV73" s="1292"/>
      <c r="AW73" s="1292"/>
      <c r="AX73" s="1292"/>
      <c r="AY73" s="1292"/>
      <c r="AZ73" s="1292"/>
      <c r="BA73" s="1292"/>
      <c r="BB73" s="1292" t="s">
        <v>614</v>
      </c>
      <c r="BC73" s="1292"/>
      <c r="BD73" s="1292"/>
      <c r="BE73" s="1292"/>
      <c r="BF73" s="1292"/>
      <c r="BG73" s="1292"/>
      <c r="BH73" s="1292"/>
      <c r="BI73" s="1292"/>
      <c r="BJ73" s="1292"/>
      <c r="BK73" s="1292"/>
      <c r="BL73" s="1292"/>
      <c r="BM73" s="1292"/>
      <c r="BN73" s="1292"/>
      <c r="BO73" s="1292"/>
      <c r="BP73" s="1276">
        <v>81.900000000000006</v>
      </c>
      <c r="BQ73" s="1276"/>
      <c r="BR73" s="1276"/>
      <c r="BS73" s="1276"/>
      <c r="BT73" s="1276"/>
      <c r="BU73" s="1276"/>
      <c r="BV73" s="1276"/>
      <c r="BW73" s="1276"/>
      <c r="BX73" s="1276">
        <v>78.5</v>
      </c>
      <c r="BY73" s="1276"/>
      <c r="BZ73" s="1276"/>
      <c r="CA73" s="1276"/>
      <c r="CB73" s="1276"/>
      <c r="CC73" s="1276"/>
      <c r="CD73" s="1276"/>
      <c r="CE73" s="1276"/>
      <c r="CF73" s="1276">
        <v>65.2</v>
      </c>
      <c r="CG73" s="1276"/>
      <c r="CH73" s="1276"/>
      <c r="CI73" s="1276"/>
      <c r="CJ73" s="1276"/>
      <c r="CK73" s="1276"/>
      <c r="CL73" s="1276"/>
      <c r="CM73" s="1276"/>
      <c r="CN73" s="1276">
        <v>67.5</v>
      </c>
      <c r="CO73" s="1276"/>
      <c r="CP73" s="1276"/>
      <c r="CQ73" s="1276"/>
      <c r="CR73" s="1276"/>
      <c r="CS73" s="1276"/>
      <c r="CT73" s="1276"/>
      <c r="CU73" s="1276"/>
      <c r="CV73" s="1276">
        <v>74.2</v>
      </c>
      <c r="CW73" s="1276"/>
      <c r="CX73" s="1276"/>
      <c r="CY73" s="1276"/>
      <c r="CZ73" s="1276"/>
      <c r="DA73" s="1276"/>
      <c r="DB73" s="1276"/>
      <c r="DC73" s="1276"/>
    </row>
    <row r="74" spans="2:107" ht="13.5" x14ac:dyDescent="0.15">
      <c r="B74" s="366"/>
      <c r="G74" s="1277"/>
      <c r="H74" s="1277"/>
      <c r="I74" s="1277"/>
      <c r="J74" s="1277"/>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6"/>
      <c r="G75" s="1277"/>
      <c r="H75" s="1277"/>
      <c r="I75" s="1288"/>
      <c r="J75" s="1288"/>
      <c r="K75" s="1293"/>
      <c r="L75" s="1293"/>
      <c r="M75" s="1293"/>
      <c r="N75" s="1293"/>
      <c r="AM75" s="373"/>
      <c r="AN75" s="1292"/>
      <c r="AO75" s="1292"/>
      <c r="AP75" s="1292"/>
      <c r="AQ75" s="1292"/>
      <c r="AR75" s="1292"/>
      <c r="AS75" s="1292"/>
      <c r="AT75" s="1292"/>
      <c r="AU75" s="1292"/>
      <c r="AV75" s="1292"/>
      <c r="AW75" s="1292"/>
      <c r="AX75" s="1292"/>
      <c r="AY75" s="1292"/>
      <c r="AZ75" s="1292"/>
      <c r="BA75" s="1292"/>
      <c r="BB75" s="1292" t="s">
        <v>613</v>
      </c>
      <c r="BC75" s="1292"/>
      <c r="BD75" s="1292"/>
      <c r="BE75" s="1292"/>
      <c r="BF75" s="1292"/>
      <c r="BG75" s="1292"/>
      <c r="BH75" s="1292"/>
      <c r="BI75" s="1292"/>
      <c r="BJ75" s="1292"/>
      <c r="BK75" s="1292"/>
      <c r="BL75" s="1292"/>
      <c r="BM75" s="1292"/>
      <c r="BN75" s="1292"/>
      <c r="BO75" s="1292"/>
      <c r="BP75" s="1276">
        <v>10</v>
      </c>
      <c r="BQ75" s="1276"/>
      <c r="BR75" s="1276"/>
      <c r="BS75" s="1276"/>
      <c r="BT75" s="1276"/>
      <c r="BU75" s="1276"/>
      <c r="BV75" s="1276"/>
      <c r="BW75" s="1276"/>
      <c r="BX75" s="1276">
        <v>8.3000000000000007</v>
      </c>
      <c r="BY75" s="1276"/>
      <c r="BZ75" s="1276"/>
      <c r="CA75" s="1276"/>
      <c r="CB75" s="1276"/>
      <c r="CC75" s="1276"/>
      <c r="CD75" s="1276"/>
      <c r="CE75" s="1276"/>
      <c r="CF75" s="1276">
        <v>6.5</v>
      </c>
      <c r="CG75" s="1276"/>
      <c r="CH75" s="1276"/>
      <c r="CI75" s="1276"/>
      <c r="CJ75" s="1276"/>
      <c r="CK75" s="1276"/>
      <c r="CL75" s="1276"/>
      <c r="CM75" s="1276"/>
      <c r="CN75" s="1276">
        <v>5.8</v>
      </c>
      <c r="CO75" s="1276"/>
      <c r="CP75" s="1276"/>
      <c r="CQ75" s="1276"/>
      <c r="CR75" s="1276"/>
      <c r="CS75" s="1276"/>
      <c r="CT75" s="1276"/>
      <c r="CU75" s="1276"/>
      <c r="CV75" s="1276">
        <v>6</v>
      </c>
      <c r="CW75" s="1276"/>
      <c r="CX75" s="1276"/>
      <c r="CY75" s="1276"/>
      <c r="CZ75" s="1276"/>
      <c r="DA75" s="1276"/>
      <c r="DB75" s="1276"/>
      <c r="DC75" s="1276"/>
    </row>
    <row r="76" spans="2:107" ht="13.5" x14ac:dyDescent="0.15">
      <c r="B76" s="366"/>
      <c r="G76" s="1277"/>
      <c r="H76" s="1277"/>
      <c r="I76" s="1288"/>
      <c r="J76" s="1288"/>
      <c r="K76" s="1293"/>
      <c r="L76" s="1293"/>
      <c r="M76" s="1293"/>
      <c r="N76" s="1293"/>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6"/>
      <c r="G77" s="1288"/>
      <c r="H77" s="1288"/>
      <c r="I77" s="1288"/>
      <c r="J77" s="1288"/>
      <c r="K77" s="1296"/>
      <c r="L77" s="1296"/>
      <c r="M77" s="1296"/>
      <c r="N77" s="1296"/>
      <c r="AN77" s="1275" t="s">
        <v>615</v>
      </c>
      <c r="AO77" s="1275"/>
      <c r="AP77" s="1275"/>
      <c r="AQ77" s="1275"/>
      <c r="AR77" s="1275"/>
      <c r="AS77" s="1275"/>
      <c r="AT77" s="1275"/>
      <c r="AU77" s="1275"/>
      <c r="AV77" s="1275"/>
      <c r="AW77" s="1275"/>
      <c r="AX77" s="1275"/>
      <c r="AY77" s="1275"/>
      <c r="AZ77" s="1275"/>
      <c r="BA77" s="1275"/>
      <c r="BB77" s="1292" t="s">
        <v>614</v>
      </c>
      <c r="BC77" s="1292"/>
      <c r="BD77" s="1292"/>
      <c r="BE77" s="1292"/>
      <c r="BF77" s="1292"/>
      <c r="BG77" s="1292"/>
      <c r="BH77" s="1292"/>
      <c r="BI77" s="1292"/>
      <c r="BJ77" s="1292"/>
      <c r="BK77" s="1292"/>
      <c r="BL77" s="1292"/>
      <c r="BM77" s="1292"/>
      <c r="BN77" s="1292"/>
      <c r="BO77" s="1292"/>
      <c r="BP77" s="1276">
        <v>50.3</v>
      </c>
      <c r="BQ77" s="1276"/>
      <c r="BR77" s="1276"/>
      <c r="BS77" s="1276"/>
      <c r="BT77" s="1276"/>
      <c r="BU77" s="1276"/>
      <c r="BV77" s="1276"/>
      <c r="BW77" s="1276"/>
      <c r="BX77" s="1276">
        <v>45.9</v>
      </c>
      <c r="BY77" s="1276"/>
      <c r="BZ77" s="1276"/>
      <c r="CA77" s="1276"/>
      <c r="CB77" s="1276"/>
      <c r="CC77" s="1276"/>
      <c r="CD77" s="1276"/>
      <c r="CE77" s="1276"/>
      <c r="CF77" s="1276">
        <v>37.299999999999997</v>
      </c>
      <c r="CG77" s="1276"/>
      <c r="CH77" s="1276"/>
      <c r="CI77" s="1276"/>
      <c r="CJ77" s="1276"/>
      <c r="CK77" s="1276"/>
      <c r="CL77" s="1276"/>
      <c r="CM77" s="1276"/>
      <c r="CN77" s="1276">
        <v>33.1</v>
      </c>
      <c r="CO77" s="1276"/>
      <c r="CP77" s="1276"/>
      <c r="CQ77" s="1276"/>
      <c r="CR77" s="1276"/>
      <c r="CS77" s="1276"/>
      <c r="CT77" s="1276"/>
      <c r="CU77" s="1276"/>
      <c r="CV77" s="1276">
        <v>31.3</v>
      </c>
      <c r="CW77" s="1276"/>
      <c r="CX77" s="1276"/>
      <c r="CY77" s="1276"/>
      <c r="CZ77" s="1276"/>
      <c r="DA77" s="1276"/>
      <c r="DB77" s="1276"/>
      <c r="DC77" s="1276"/>
    </row>
    <row r="78" spans="2:107" ht="13.5" x14ac:dyDescent="0.15">
      <c r="B78" s="366"/>
      <c r="G78" s="1288"/>
      <c r="H78" s="1288"/>
      <c r="I78" s="1288"/>
      <c r="J78" s="1288"/>
      <c r="K78" s="1296"/>
      <c r="L78" s="1296"/>
      <c r="M78" s="1296"/>
      <c r="N78" s="1296"/>
      <c r="AN78" s="1275"/>
      <c r="AO78" s="1275"/>
      <c r="AP78" s="1275"/>
      <c r="AQ78" s="1275"/>
      <c r="AR78" s="1275"/>
      <c r="AS78" s="1275"/>
      <c r="AT78" s="1275"/>
      <c r="AU78" s="1275"/>
      <c r="AV78" s="1275"/>
      <c r="AW78" s="1275"/>
      <c r="AX78" s="1275"/>
      <c r="AY78" s="1275"/>
      <c r="AZ78" s="1275"/>
      <c r="BA78" s="1275"/>
      <c r="BB78" s="1292"/>
      <c r="BC78" s="1292"/>
      <c r="BD78" s="1292"/>
      <c r="BE78" s="1292"/>
      <c r="BF78" s="1292"/>
      <c r="BG78" s="1292"/>
      <c r="BH78" s="1292"/>
      <c r="BI78" s="1292"/>
      <c r="BJ78" s="1292"/>
      <c r="BK78" s="1292"/>
      <c r="BL78" s="1292"/>
      <c r="BM78" s="1292"/>
      <c r="BN78" s="1292"/>
      <c r="BO78" s="1292"/>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6"/>
      <c r="G79" s="1288"/>
      <c r="H79" s="1288"/>
      <c r="I79" s="1294"/>
      <c r="J79" s="1294"/>
      <c r="K79" s="1306"/>
      <c r="L79" s="1306"/>
      <c r="M79" s="1306"/>
      <c r="N79" s="1306"/>
      <c r="AN79" s="1275"/>
      <c r="AO79" s="1275"/>
      <c r="AP79" s="1275"/>
      <c r="AQ79" s="1275"/>
      <c r="AR79" s="1275"/>
      <c r="AS79" s="1275"/>
      <c r="AT79" s="1275"/>
      <c r="AU79" s="1275"/>
      <c r="AV79" s="1275"/>
      <c r="AW79" s="1275"/>
      <c r="AX79" s="1275"/>
      <c r="AY79" s="1275"/>
      <c r="AZ79" s="1275"/>
      <c r="BA79" s="1275"/>
      <c r="BB79" s="1292" t="s">
        <v>613</v>
      </c>
      <c r="BC79" s="1292"/>
      <c r="BD79" s="1292"/>
      <c r="BE79" s="1292"/>
      <c r="BF79" s="1292"/>
      <c r="BG79" s="1292"/>
      <c r="BH79" s="1292"/>
      <c r="BI79" s="1292"/>
      <c r="BJ79" s="1292"/>
      <c r="BK79" s="1292"/>
      <c r="BL79" s="1292"/>
      <c r="BM79" s="1292"/>
      <c r="BN79" s="1292"/>
      <c r="BO79" s="1292"/>
      <c r="BP79" s="1276">
        <v>9.6</v>
      </c>
      <c r="BQ79" s="1276"/>
      <c r="BR79" s="1276"/>
      <c r="BS79" s="1276"/>
      <c r="BT79" s="1276"/>
      <c r="BU79" s="1276"/>
      <c r="BV79" s="1276"/>
      <c r="BW79" s="1276"/>
      <c r="BX79" s="1276">
        <v>8.8000000000000007</v>
      </c>
      <c r="BY79" s="1276"/>
      <c r="BZ79" s="1276"/>
      <c r="CA79" s="1276"/>
      <c r="CB79" s="1276"/>
      <c r="CC79" s="1276"/>
      <c r="CD79" s="1276"/>
      <c r="CE79" s="1276"/>
      <c r="CF79" s="1276">
        <v>7.8</v>
      </c>
      <c r="CG79" s="1276"/>
      <c r="CH79" s="1276"/>
      <c r="CI79" s="1276"/>
      <c r="CJ79" s="1276"/>
      <c r="CK79" s="1276"/>
      <c r="CL79" s="1276"/>
      <c r="CM79" s="1276"/>
      <c r="CN79" s="1276">
        <v>7.5</v>
      </c>
      <c r="CO79" s="1276"/>
      <c r="CP79" s="1276"/>
      <c r="CQ79" s="1276"/>
      <c r="CR79" s="1276"/>
      <c r="CS79" s="1276"/>
      <c r="CT79" s="1276"/>
      <c r="CU79" s="1276"/>
      <c r="CV79" s="1276">
        <v>7.2</v>
      </c>
      <c r="CW79" s="1276"/>
      <c r="CX79" s="1276"/>
      <c r="CY79" s="1276"/>
      <c r="CZ79" s="1276"/>
      <c r="DA79" s="1276"/>
      <c r="DB79" s="1276"/>
      <c r="DC79" s="1276"/>
    </row>
    <row r="80" spans="2:107" ht="13.5" x14ac:dyDescent="0.15">
      <c r="B80" s="366"/>
      <c r="G80" s="1288"/>
      <c r="H80" s="1288"/>
      <c r="I80" s="1294"/>
      <c r="J80" s="1294"/>
      <c r="K80" s="1306"/>
      <c r="L80" s="1306"/>
      <c r="M80" s="1306"/>
      <c r="N80" s="1306"/>
      <c r="AN80" s="1275"/>
      <c r="AO80" s="1275"/>
      <c r="AP80" s="1275"/>
      <c r="AQ80" s="1275"/>
      <c r="AR80" s="1275"/>
      <c r="AS80" s="1275"/>
      <c r="AT80" s="1275"/>
      <c r="AU80" s="1275"/>
      <c r="AV80" s="1275"/>
      <c r="AW80" s="1275"/>
      <c r="AX80" s="1275"/>
      <c r="AY80" s="1275"/>
      <c r="AZ80" s="1275"/>
      <c r="BA80" s="1275"/>
      <c r="BB80" s="1292"/>
      <c r="BC80" s="1292"/>
      <c r="BD80" s="1292"/>
      <c r="BE80" s="1292"/>
      <c r="BF80" s="1292"/>
      <c r="BG80" s="1292"/>
      <c r="BH80" s="1292"/>
      <c r="BI80" s="1292"/>
      <c r="BJ80" s="1292"/>
      <c r="BK80" s="1292"/>
      <c r="BL80" s="1292"/>
      <c r="BM80" s="1292"/>
      <c r="BN80" s="1292"/>
      <c r="BO80" s="1292"/>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sq7LSK0noW0oYDoRj8vOh+xaihcvjaaphZcVUaeGxDlyjNWc5zKPvi5pzGJHHAieq4QkKlTwx4yQ5TBYx51Hg==" saltValue="qfjIlFdcVD79nY75OVCP0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I84" zoomScale="70" zoomScaleNormal="70" zoomScaleSheetLayoutView="70" workbookViewId="0">
      <selection activeCell="AN72" sqref="AN72:BO7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1Lsp2vLCpRFuTovXQBZEO/xHnuXKJyvs4eRJ6rb/dskm7sBpmJeqxWov7fEv1iKCE5gi9oUdAmfaq0ikbBv3A==" saltValue="Ku4KUlkJ2NpsTDoR9MO2P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55" workbookViewId="0">
      <selection activeCell="AN72" sqref="AN72:BO7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XSQoBzENrQ2eC0GiiWpgERol4HfQiOPe3jwmP5bxNvo7tE5xZxqjjU6/lnelylRci+GDa9uTlVZMxac7xI1A==" saltValue="5GTnL7mhm1QGK+lkmHIwn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561</v>
      </c>
      <c r="G2" s="136"/>
      <c r="H2" s="137"/>
    </row>
    <row r="3" spans="1:8" x14ac:dyDescent="0.15">
      <c r="A3" s="133" t="s">
        <v>554</v>
      </c>
      <c r="B3" s="138"/>
      <c r="C3" s="139"/>
      <c r="D3" s="140">
        <v>77660</v>
      </c>
      <c r="E3" s="141"/>
      <c r="F3" s="142">
        <v>63956</v>
      </c>
      <c r="G3" s="143"/>
      <c r="H3" s="144"/>
    </row>
    <row r="4" spans="1:8" x14ac:dyDescent="0.15">
      <c r="A4" s="145"/>
      <c r="B4" s="146"/>
      <c r="C4" s="147"/>
      <c r="D4" s="148">
        <v>52012</v>
      </c>
      <c r="E4" s="149"/>
      <c r="F4" s="150">
        <v>29239</v>
      </c>
      <c r="G4" s="151"/>
      <c r="H4" s="152"/>
    </row>
    <row r="5" spans="1:8" x14ac:dyDescent="0.15">
      <c r="A5" s="133" t="s">
        <v>556</v>
      </c>
      <c r="B5" s="138"/>
      <c r="C5" s="139"/>
      <c r="D5" s="140">
        <v>61544</v>
      </c>
      <c r="E5" s="141"/>
      <c r="F5" s="142">
        <v>66255</v>
      </c>
      <c r="G5" s="143"/>
      <c r="H5" s="144"/>
    </row>
    <row r="6" spans="1:8" x14ac:dyDescent="0.15">
      <c r="A6" s="145"/>
      <c r="B6" s="146"/>
      <c r="C6" s="147"/>
      <c r="D6" s="148">
        <v>35715</v>
      </c>
      <c r="E6" s="149"/>
      <c r="F6" s="150">
        <v>31822</v>
      </c>
      <c r="G6" s="151"/>
      <c r="H6" s="152"/>
    </row>
    <row r="7" spans="1:8" x14ac:dyDescent="0.15">
      <c r="A7" s="133" t="s">
        <v>557</v>
      </c>
      <c r="B7" s="138"/>
      <c r="C7" s="139"/>
      <c r="D7" s="140">
        <v>74065</v>
      </c>
      <c r="E7" s="141"/>
      <c r="F7" s="142">
        <v>54227</v>
      </c>
      <c r="G7" s="143"/>
      <c r="H7" s="144"/>
    </row>
    <row r="8" spans="1:8" x14ac:dyDescent="0.15">
      <c r="A8" s="145"/>
      <c r="B8" s="146"/>
      <c r="C8" s="147"/>
      <c r="D8" s="148">
        <v>50859</v>
      </c>
      <c r="E8" s="149"/>
      <c r="F8" s="150">
        <v>29694</v>
      </c>
      <c r="G8" s="151"/>
      <c r="H8" s="152"/>
    </row>
    <row r="9" spans="1:8" x14ac:dyDescent="0.15">
      <c r="A9" s="133" t="s">
        <v>558</v>
      </c>
      <c r="B9" s="138"/>
      <c r="C9" s="139"/>
      <c r="D9" s="140">
        <v>73868</v>
      </c>
      <c r="E9" s="141"/>
      <c r="F9" s="142">
        <v>57295</v>
      </c>
      <c r="G9" s="143"/>
      <c r="H9" s="144"/>
    </row>
    <row r="10" spans="1:8" x14ac:dyDescent="0.15">
      <c r="A10" s="145"/>
      <c r="B10" s="146"/>
      <c r="C10" s="147"/>
      <c r="D10" s="148">
        <v>44173</v>
      </c>
      <c r="E10" s="149"/>
      <c r="F10" s="150">
        <v>32771</v>
      </c>
      <c r="G10" s="151"/>
      <c r="H10" s="152"/>
    </row>
    <row r="11" spans="1:8" x14ac:dyDescent="0.15">
      <c r="A11" s="133" t="s">
        <v>559</v>
      </c>
      <c r="B11" s="138"/>
      <c r="C11" s="139"/>
      <c r="D11" s="140">
        <v>115031</v>
      </c>
      <c r="E11" s="141"/>
      <c r="F11" s="142">
        <v>54110</v>
      </c>
      <c r="G11" s="143"/>
      <c r="H11" s="144"/>
    </row>
    <row r="12" spans="1:8" x14ac:dyDescent="0.15">
      <c r="A12" s="145"/>
      <c r="B12" s="146"/>
      <c r="C12" s="153"/>
      <c r="D12" s="148">
        <v>50394</v>
      </c>
      <c r="E12" s="149"/>
      <c r="F12" s="150">
        <v>30620</v>
      </c>
      <c r="G12" s="151"/>
      <c r="H12" s="152"/>
    </row>
    <row r="13" spans="1:8" x14ac:dyDescent="0.15">
      <c r="A13" s="133"/>
      <c r="B13" s="138"/>
      <c r="C13" s="154"/>
      <c r="D13" s="155">
        <v>80434</v>
      </c>
      <c r="E13" s="156"/>
      <c r="F13" s="157">
        <v>59169</v>
      </c>
      <c r="G13" s="158"/>
      <c r="H13" s="144"/>
    </row>
    <row r="14" spans="1:8" x14ac:dyDescent="0.15">
      <c r="A14" s="145"/>
      <c r="B14" s="146"/>
      <c r="C14" s="147"/>
      <c r="D14" s="148">
        <v>46631</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2.8</v>
      </c>
      <c r="C19" s="159">
        <f>ROUND(VALUE(SUBSTITUTE(実質収支比率等に係る経年分析!G$48,"▲","-")),2)</f>
        <v>2.89</v>
      </c>
      <c r="D19" s="159">
        <f>ROUND(VALUE(SUBSTITUTE(実質収支比率等に係る経年分析!H$48,"▲","-")),2)</f>
        <v>3.55</v>
      </c>
      <c r="E19" s="159">
        <f>ROUND(VALUE(SUBSTITUTE(実質収支比率等に係る経年分析!I$48,"▲","-")),2)</f>
        <v>2.5</v>
      </c>
      <c r="F19" s="159">
        <f>ROUND(VALUE(SUBSTITUTE(実質収支比率等に係る経年分析!J$48,"▲","-")),2)</f>
        <v>4.95</v>
      </c>
    </row>
    <row r="20" spans="1:11" x14ac:dyDescent="0.15">
      <c r="A20" s="159" t="s">
        <v>49</v>
      </c>
      <c r="B20" s="159">
        <f>ROUND(VALUE(SUBSTITUTE(実質収支比率等に係る経年分析!F$47,"▲","-")),2)</f>
        <v>11.73</v>
      </c>
      <c r="C20" s="159">
        <f>ROUND(VALUE(SUBSTITUTE(実質収支比率等に係る経年分析!G$47,"▲","-")),2)</f>
        <v>11.99</v>
      </c>
      <c r="D20" s="159">
        <f>ROUND(VALUE(SUBSTITUTE(実質収支比率等に係る経年分析!H$47,"▲","-")),2)</f>
        <v>12.58</v>
      </c>
      <c r="E20" s="159">
        <f>ROUND(VALUE(SUBSTITUTE(実質収支比率等に係る経年分析!I$47,"▲","-")),2)</f>
        <v>7.83</v>
      </c>
      <c r="F20" s="159">
        <f>ROUND(VALUE(SUBSTITUTE(実質収支比率等に係る経年分析!J$47,"▲","-")),2)</f>
        <v>6.54</v>
      </c>
    </row>
    <row r="21" spans="1:11" x14ac:dyDescent="0.15">
      <c r="A21" s="159" t="s">
        <v>50</v>
      </c>
      <c r="B21" s="159">
        <f>IF(ISNUMBER(VALUE(SUBSTITUTE(実質収支比率等に係る経年分析!F$49,"▲","-"))),ROUND(VALUE(SUBSTITUTE(実質収支比率等に係る経年分析!F$49,"▲","-")),2),NA())</f>
        <v>-1.48</v>
      </c>
      <c r="C21" s="159">
        <f>IF(ISNUMBER(VALUE(SUBSTITUTE(実質収支比率等に係る経年分析!G$49,"▲","-"))),ROUND(VALUE(SUBSTITUTE(実質収支比率等に係る経年分析!G$49,"▲","-")),2),NA())</f>
        <v>-1.24</v>
      </c>
      <c r="D21" s="159">
        <f>IF(ISNUMBER(VALUE(SUBSTITUTE(実質収支比率等に係る経年分析!H$49,"▲","-"))),ROUND(VALUE(SUBSTITUTE(実質収支比率等に係る経年分析!H$49,"▲","-")),2),NA())</f>
        <v>0.16</v>
      </c>
      <c r="E21" s="159">
        <f>IF(ISNUMBER(VALUE(SUBSTITUTE(実質収支比率等に係る経年分析!I$49,"▲","-"))),ROUND(VALUE(SUBSTITUTE(実質収支比率等に係る経年分析!I$49,"▲","-")),2),NA())</f>
        <v>-7.87</v>
      </c>
      <c r="F21" s="159">
        <f>IF(ISNUMBER(VALUE(SUBSTITUTE(実質収支比率等に係る経年分析!J$49,"▲","-"))),ROUND(VALUE(SUBSTITUTE(実質収支比率等に係る経年分析!J$49,"▲","-")),2),NA())</f>
        <v>0.04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笠岡市へき地診療施設特別会計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笠岡市土地造成事業特別会計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0.84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笠岡市下水道事業特別会計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0.14000000000000001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0.62</v>
      </c>
    </row>
    <row r="32" spans="1:11" x14ac:dyDescent="0.15">
      <c r="A32" s="160" t="str">
        <f>IF(連結実質赤字比率に係る赤字・黒字の構成分析!C$38="",NA(),連結実質赤字比率に係る赤字・黒字の構成分析!C$38)</f>
        <v>笠岡市介護保険事業特別会計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0.87</v>
      </c>
    </row>
    <row r="33" spans="1:16" x14ac:dyDescent="0.15">
      <c r="A33" s="160" t="str">
        <f>IF(連結実質赤字比率に係る赤字・黒字の構成分析!C$37="",NA(),連結実質赤字比率に係る赤字・黒字の構成分析!C$37)</f>
        <v>笠岡市国民健康保険事業特別会計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2.19</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4.93</v>
      </c>
    </row>
    <row r="35" spans="1:16" x14ac:dyDescent="0.15">
      <c r="A35" s="160" t="str">
        <f>IF(連結実質赤字比率に係る赤字・黒字の構成分析!C$35="",NA(),連結実質赤字比率に係る赤字・黒字の構成分析!C$35)</f>
        <v>笠岡市水道事業会計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12.72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14.36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14.87</v>
      </c>
    </row>
    <row r="36" spans="1:16" x14ac:dyDescent="0.15">
      <c r="A36" s="160" t="str">
        <f>IF(連結実質赤字比率に係る赤字・黒字の構成分析!C$34="",NA(),連結実質赤字比率に係る赤字・黒字の構成分析!C$34)</f>
        <v>笠岡市病院事業会計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2.62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0.1</v>
      </c>
      <c r="J36" s="160">
        <f>IF(ROUND(VALUE(SUBSTITUTE(連結実質赤字比率に係る赤字・黒字の構成分析!J$34,"▲", "-")), 2) &lt; 0, ABS(ROUND(VALUE(SUBSTITUTE(連結実質赤字比率に係る赤字・黒字の構成分析!J$34,"▲", "-")), 2)), NA())</f>
        <v>1.81</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2655</v>
      </c>
      <c r="E42" s="161"/>
      <c r="F42" s="161"/>
      <c r="G42" s="161">
        <f>'実質公債費比率（分子）の構造'!L$52</f>
        <v>2562</v>
      </c>
      <c r="H42" s="161"/>
      <c r="I42" s="161"/>
      <c r="J42" s="161">
        <f>'実質公債費比率（分子）の構造'!M$52</f>
        <v>2507</v>
      </c>
      <c r="K42" s="161"/>
      <c r="L42" s="161"/>
      <c r="M42" s="161">
        <f>'実質公債費比率（分子）の構造'!N$52</f>
        <v>2343</v>
      </c>
      <c r="N42" s="161"/>
      <c r="O42" s="161"/>
      <c r="P42" s="161">
        <f>'実質公債費比率（分子）の構造'!O$52</f>
        <v>2359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278</v>
      </c>
      <c r="C44" s="161"/>
      <c r="D44" s="161"/>
      <c r="E44" s="161">
        <f>'実質公債費比率（分子）の構造'!L$50</f>
        <v>285</v>
      </c>
      <c r="F44" s="161"/>
      <c r="G44" s="161"/>
      <c r="H44" s="161">
        <f>'実質公債費比率（分子）の構造'!M$50</f>
        <v>24</v>
      </c>
      <c r="I44" s="161"/>
      <c r="J44" s="161"/>
      <c r="K44" s="161">
        <f>'実質公債費比率（分子）の構造'!N$50</f>
        <v>22</v>
      </c>
      <c r="L44" s="161"/>
      <c r="M44" s="161"/>
      <c r="N44" s="161">
        <f>'実質公債費比率（分子）の構造'!O$50</f>
        <v>46</v>
      </c>
      <c r="O44" s="161"/>
      <c r="P44" s="161"/>
    </row>
    <row r="45" spans="1:16" x14ac:dyDescent="0.15">
      <c r="A45" s="161" t="s">
        <v>60</v>
      </c>
      <c r="B45" s="161">
        <f>'実質公債費比率（分子）の構造'!K$49</f>
        <v>292</v>
      </c>
      <c r="C45" s="161"/>
      <c r="D45" s="161"/>
      <c r="E45" s="161">
        <f>'実質公債費比率（分子）の構造'!L$49</f>
        <v>91</v>
      </c>
      <c r="F45" s="161"/>
      <c r="G45" s="161"/>
      <c r="H45" s="161">
        <f>'実質公債費比率（分子）の構造'!M$49</f>
        <v>113</v>
      </c>
      <c r="I45" s="161"/>
      <c r="J45" s="161"/>
      <c r="K45" s="161">
        <f>'実質公債費比率（分子）の構造'!N$49</f>
        <v>129</v>
      </c>
      <c r="L45" s="161"/>
      <c r="M45" s="161"/>
      <c r="N45" s="161">
        <f>'実質公債費比率（分子）の構造'!O$49</f>
        <v>151</v>
      </c>
      <c r="O45" s="161"/>
      <c r="P45" s="161"/>
    </row>
    <row r="46" spans="1:16" x14ac:dyDescent="0.15">
      <c r="A46" s="161" t="s">
        <v>61</v>
      </c>
      <c r="B46" s="161">
        <f>'実質公債費比率（分子）の構造'!K$48</f>
        <v>884</v>
      </c>
      <c r="C46" s="161"/>
      <c r="D46" s="161"/>
      <c r="E46" s="161">
        <f>'実質公債費比率（分子）の構造'!L$48</f>
        <v>847</v>
      </c>
      <c r="F46" s="161"/>
      <c r="G46" s="161"/>
      <c r="H46" s="161">
        <f>'実質公債費比率（分子）の構造'!M$48</f>
        <v>776</v>
      </c>
      <c r="I46" s="161"/>
      <c r="J46" s="161"/>
      <c r="K46" s="161">
        <f>'実質公債費比率（分子）の構造'!N$48</f>
        <v>793</v>
      </c>
      <c r="L46" s="161"/>
      <c r="M46" s="161"/>
      <c r="N46" s="161">
        <f>'実質公債費比率（分子）の構造'!O$48</f>
        <v>899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2157</v>
      </c>
      <c r="C49" s="161"/>
      <c r="D49" s="161"/>
      <c r="E49" s="161">
        <f>'実質公債費比率（分子）の構造'!L$45</f>
        <v>2169</v>
      </c>
      <c r="F49" s="161"/>
      <c r="G49" s="161"/>
      <c r="H49" s="161">
        <f>'実質公債費比率（分子）の構造'!M$45</f>
        <v>2053</v>
      </c>
      <c r="I49" s="161"/>
      <c r="J49" s="161"/>
      <c r="K49" s="161">
        <f>'実質公債費比率（分子）の構造'!N$45</f>
        <v>2102</v>
      </c>
      <c r="L49" s="161"/>
      <c r="M49" s="161"/>
      <c r="N49" s="161">
        <f>'実質公債費比率（分子）の構造'!O$45</f>
        <v>2139</v>
      </c>
      <c r="O49" s="161"/>
      <c r="P49" s="161"/>
    </row>
    <row r="50" spans="1:16" x14ac:dyDescent="0.15">
      <c r="A50" s="161" t="s">
        <v>65</v>
      </c>
      <c r="B50" s="161" t="e">
        <f>NA()</f>
        <v>#N/A</v>
      </c>
      <c r="C50" s="161">
        <f>IF(ISNUMBER('実質公債費比率（分子）の構造'!K$53),'実質公債費比率（分子）の構造'!K$53,NA())</f>
        <v>956</v>
      </c>
      <c r="D50" s="161" t="e">
        <f>NA()</f>
        <v>#N/A</v>
      </c>
      <c r="E50" s="161" t="e">
        <f>NA()</f>
        <v>#N/A</v>
      </c>
      <c r="F50" s="161">
        <f>IF(ISNUMBER('実質公債費比率（分子）の構造'!L$53),'実質公債費比率（分子）の構造'!L$53,NA())</f>
        <v>830</v>
      </c>
      <c r="G50" s="161" t="e">
        <f>NA()</f>
        <v>#N/A</v>
      </c>
      <c r="H50" s="161" t="e">
        <f>NA()</f>
        <v>#N/A</v>
      </c>
      <c r="I50" s="161">
        <f>IF(ISNUMBER('実質公債費比率（分子）の構造'!M$53),'実質公債費比率（分子）の構造'!M$53,NA())</f>
        <v>459</v>
      </c>
      <c r="J50" s="161" t="e">
        <f>NA()</f>
        <v>#N/A</v>
      </c>
      <c r="K50" s="161" t="e">
        <f>NA()</f>
        <v>#N/A</v>
      </c>
      <c r="L50" s="161">
        <f>IF(ISNUMBER('実質公債費比率（分子）の構造'!N$53),'実質公債費比率（分子）の構造'!N$53,NA())</f>
        <v>703</v>
      </c>
      <c r="M50" s="161" t="e">
        <f>NA()</f>
        <v>#N/A</v>
      </c>
      <c r="N50" s="161" t="e">
        <f>NA()</f>
        <v>#N/A</v>
      </c>
      <c r="O50" s="161">
        <f>IF(ISNUMBER('実質公債費比率（分子）の構造'!O$53),'実質公債費比率（分子）の構造'!O$53,NA())</f>
        <v>876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21615</v>
      </c>
      <c r="E56" s="160"/>
      <c r="F56" s="160"/>
      <c r="G56" s="160">
        <f>'将来負担比率（分子）の構造'!J$52</f>
        <v>21784</v>
      </c>
      <c r="H56" s="160"/>
      <c r="I56" s="160"/>
      <c r="J56" s="160">
        <f>'将来負担比率（分子）の構造'!K$52</f>
        <v>22279</v>
      </c>
      <c r="K56" s="160"/>
      <c r="L56" s="160"/>
      <c r="M56" s="160">
        <f>'将来負担比率（分子）の構造'!L$52</f>
        <v>22412</v>
      </c>
      <c r="N56" s="160"/>
      <c r="O56" s="160"/>
      <c r="P56" s="160">
        <f>'将来負担比率（分子）の構造'!M$52</f>
        <v>22198</v>
      </c>
    </row>
    <row r="57" spans="1:16" x14ac:dyDescent="0.15">
      <c r="A57" s="160" t="s">
        <v>36</v>
      </c>
      <c r="B57" s="160"/>
      <c r="C57" s="160"/>
      <c r="D57" s="160">
        <f>'将来負担比率（分子）の構造'!I$51</f>
        <v>4997</v>
      </c>
      <c r="E57" s="160"/>
      <c r="F57" s="160"/>
      <c r="G57" s="160">
        <f>'将来負担比率（分子）の構造'!J$51</f>
        <v>5166</v>
      </c>
      <c r="H57" s="160"/>
      <c r="I57" s="160"/>
      <c r="J57" s="160">
        <f>'将来負担比率（分子）の構造'!K$51</f>
        <v>5255</v>
      </c>
      <c r="K57" s="160"/>
      <c r="L57" s="160"/>
      <c r="M57" s="160">
        <f>'将来負担比率（分子）の構造'!L$51</f>
        <v>5345</v>
      </c>
      <c r="N57" s="160"/>
      <c r="O57" s="160"/>
      <c r="P57" s="160">
        <f>'将来負担比率（分子）の構造'!M$51</f>
        <v>5119</v>
      </c>
    </row>
    <row r="58" spans="1:16" x14ac:dyDescent="0.15">
      <c r="A58" s="160" t="s">
        <v>35</v>
      </c>
      <c r="B58" s="160"/>
      <c r="C58" s="160"/>
      <c r="D58" s="160">
        <f>'将来負担比率（分子）の構造'!I$50</f>
        <v>1768</v>
      </c>
      <c r="E58" s="160"/>
      <c r="F58" s="160"/>
      <c r="G58" s="160">
        <f>'将来負担比率（分子）の構造'!J$50</f>
        <v>1783</v>
      </c>
      <c r="H58" s="160"/>
      <c r="I58" s="160"/>
      <c r="J58" s="160">
        <f>'将来負担比率（分子）の構造'!K$50</f>
        <v>2113</v>
      </c>
      <c r="K58" s="160"/>
      <c r="L58" s="160"/>
      <c r="M58" s="160">
        <f>'将来負担比率（分子）の構造'!L$50</f>
        <v>1818</v>
      </c>
      <c r="N58" s="160"/>
      <c r="O58" s="160"/>
      <c r="P58" s="160">
        <f>'将来負担比率（分子）の構造'!M$50</f>
        <v>2295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1143</v>
      </c>
      <c r="C61" s="160"/>
      <c r="D61" s="160"/>
      <c r="E61" s="160">
        <f>'将来負担比率（分子）の構造'!J$46</f>
        <v>838</v>
      </c>
      <c r="F61" s="160"/>
      <c r="G61" s="160"/>
      <c r="H61" s="160">
        <f>'将来負担比率（分子）の構造'!K$46</f>
        <v>480</v>
      </c>
      <c r="I61" s="160"/>
      <c r="J61" s="160"/>
      <c r="K61" s="160">
        <f>'将来負担比率（分子）の構造'!L$46</f>
        <v>118</v>
      </c>
      <c r="L61" s="160"/>
      <c r="M61" s="160"/>
      <c r="N61" s="160" t="str">
        <f>'将来負担比率（分子）の構造'!M$46</f>
        <v>-</v>
      </c>
      <c r="O61" s="160"/>
      <c r="P61" s="160"/>
    </row>
    <row r="62" spans="1:16" x14ac:dyDescent="0.15">
      <c r="A62" s="160" t="s">
        <v>29</v>
      </c>
      <c r="B62" s="160">
        <f>'将来負担比率（分子）の構造'!I$45</f>
        <v>3397</v>
      </c>
      <c r="C62" s="160"/>
      <c r="D62" s="160"/>
      <c r="E62" s="160">
        <f>'将来負担比率（分子）の構造'!J$45</f>
        <v>3509</v>
      </c>
      <c r="F62" s="160"/>
      <c r="G62" s="160"/>
      <c r="H62" s="160">
        <f>'将来負担比率（分子）の構造'!K$45</f>
        <v>3252</v>
      </c>
      <c r="I62" s="160"/>
      <c r="J62" s="160"/>
      <c r="K62" s="160">
        <f>'将来負担比率（分子）の構造'!L$45</f>
        <v>3126</v>
      </c>
      <c r="L62" s="160"/>
      <c r="M62" s="160"/>
      <c r="N62" s="160">
        <f>'将来負担比率（分子）の構造'!M$45</f>
        <v>2991</v>
      </c>
      <c r="O62" s="160"/>
      <c r="P62" s="160"/>
    </row>
    <row r="63" spans="1:16" x14ac:dyDescent="0.15">
      <c r="A63" s="160" t="s">
        <v>28</v>
      </c>
      <c r="B63" s="160">
        <f>'将来負担比率（分子）の構造'!I$44</f>
        <v>816</v>
      </c>
      <c r="C63" s="160"/>
      <c r="D63" s="160"/>
      <c r="E63" s="160">
        <f>'将来負担比率（分子）の構造'!J$44</f>
        <v>1008</v>
      </c>
      <c r="F63" s="160"/>
      <c r="G63" s="160"/>
      <c r="H63" s="160">
        <f>'将来負担比率（分子）の構造'!K$44</f>
        <v>992</v>
      </c>
      <c r="I63" s="160"/>
      <c r="J63" s="160"/>
      <c r="K63" s="160">
        <f>'将来負担比率（分子）の構造'!L$44</f>
        <v>962</v>
      </c>
      <c r="L63" s="160"/>
      <c r="M63" s="160"/>
      <c r="N63" s="160">
        <f>'将来負担比率（分子）の構造'!M$44</f>
        <v>849</v>
      </c>
      <c r="O63" s="160"/>
      <c r="P63" s="160"/>
    </row>
    <row r="64" spans="1:16" x14ac:dyDescent="0.15">
      <c r="A64" s="160" t="s">
        <v>27</v>
      </c>
      <c r="B64" s="160">
        <f>'将来負担比率（分子）の構造'!I$43</f>
        <v>10900</v>
      </c>
      <c r="C64" s="160"/>
      <c r="D64" s="160"/>
      <c r="E64" s="160">
        <f>'将来負担比率（分子）の構造'!J$43</f>
        <v>10417</v>
      </c>
      <c r="F64" s="160"/>
      <c r="G64" s="160"/>
      <c r="H64" s="160">
        <f>'将来負担比率（分子）の構造'!K$43</f>
        <v>9781</v>
      </c>
      <c r="I64" s="160"/>
      <c r="J64" s="160"/>
      <c r="K64" s="160">
        <f>'将来負担比率（分子）の構造'!L$43</f>
        <v>9823</v>
      </c>
      <c r="L64" s="160"/>
      <c r="M64" s="160"/>
      <c r="N64" s="160">
        <f>'将来負担比率（分子）の構造'!M$43</f>
        <v>9051</v>
      </c>
      <c r="O64" s="160"/>
      <c r="P64" s="160"/>
    </row>
    <row r="65" spans="1:16" x14ac:dyDescent="0.15">
      <c r="A65" s="160" t="s">
        <v>26</v>
      </c>
      <c r="B65" s="160">
        <f>'将来負担比率（分子）の構造'!I$42</f>
        <v>452</v>
      </c>
      <c r="C65" s="160"/>
      <c r="D65" s="160"/>
      <c r="E65" s="160">
        <f>'将来負担比率（分子）の構造'!J$42</f>
        <v>186</v>
      </c>
      <c r="F65" s="160"/>
      <c r="G65" s="160"/>
      <c r="H65" s="160">
        <f>'将来負担比率（分子）の構造'!K$42</f>
        <v>165</v>
      </c>
      <c r="I65" s="160"/>
      <c r="J65" s="160"/>
      <c r="K65" s="160">
        <f>'将来負担比率（分子）の構造'!L$42</f>
        <v>146</v>
      </c>
      <c r="L65" s="160"/>
      <c r="M65" s="160"/>
      <c r="N65" s="160">
        <f>'将来負担比率（分子）の構造'!M$42</f>
        <v>570</v>
      </c>
      <c r="O65" s="160"/>
      <c r="P65" s="160"/>
    </row>
    <row r="66" spans="1:16" x14ac:dyDescent="0.15">
      <c r="A66" s="160" t="s">
        <v>25</v>
      </c>
      <c r="B66" s="160">
        <f>'将来負担比率（分子）の構造'!I$41</f>
        <v>21000</v>
      </c>
      <c r="C66" s="160"/>
      <c r="D66" s="160"/>
      <c r="E66" s="160">
        <f>'将来負担比率（分子）の構造'!J$41</f>
        <v>21590</v>
      </c>
      <c r="F66" s="160"/>
      <c r="G66" s="160"/>
      <c r="H66" s="160">
        <f>'将来負担比率（分子）の構造'!K$41</f>
        <v>22516</v>
      </c>
      <c r="I66" s="160"/>
      <c r="J66" s="160"/>
      <c r="K66" s="160">
        <f>'将来負担比率（分子）の構造'!L$41</f>
        <v>23003</v>
      </c>
      <c r="L66" s="160"/>
      <c r="M66" s="160"/>
      <c r="N66" s="160">
        <f>'将来負担比率（分子）の構造'!M$41</f>
        <v>24483</v>
      </c>
      <c r="O66" s="160"/>
      <c r="P66" s="160"/>
    </row>
    <row r="67" spans="1:16" x14ac:dyDescent="0.15">
      <c r="A67" s="160" t="s">
        <v>69</v>
      </c>
      <c r="B67" s="160" t="e">
        <f>NA()</f>
        <v>#N/A</v>
      </c>
      <c r="C67" s="160">
        <f>IF(ISNUMBER('将来負担比率（分子）の構造'!I$53), IF('将来負担比率（分子）の構造'!I$53 &lt; 0, 0, '将来負担比率（分子）の構造'!I$53), NA())</f>
        <v>9327</v>
      </c>
      <c r="D67" s="160" t="e">
        <f>NA()</f>
        <v>#N/A</v>
      </c>
      <c r="E67" s="160" t="e">
        <f>NA()</f>
        <v>#N/A</v>
      </c>
      <c r="F67" s="160">
        <f>IF(ISNUMBER('将来負担比率（分子）の構造'!J$53), IF('将来負担比率（分子）の構造'!J$53 &lt; 0, 0, '将来負担比率（分子）の構造'!J$53), NA())</f>
        <v>8814</v>
      </c>
      <c r="G67" s="160" t="e">
        <f>NA()</f>
        <v>#N/A</v>
      </c>
      <c r="H67" s="160" t="e">
        <f>NA()</f>
        <v>#N/A</v>
      </c>
      <c r="I67" s="160">
        <f>IF(ISNUMBER('将来負担比率（分子）の構造'!K$53), IF('将来負担比率（分子）の構造'!K$53 &lt; 0, 0, '将来負担比率（分子）の構造'!K$53), NA())</f>
        <v>7538</v>
      </c>
      <c r="J67" s="160" t="e">
        <f>NA()</f>
        <v>#N/A</v>
      </c>
      <c r="K67" s="160" t="e">
        <f>NA()</f>
        <v>#N/A</v>
      </c>
      <c r="L67" s="160">
        <f>IF(ISNUMBER('将来負担比率（分子）の構造'!L$53), IF('将来負担比率（分子）の構造'!L$53 &lt; 0, 0, '将来負担比率（分子）の構造'!L$53), NA())</f>
        <v>7604</v>
      </c>
      <c r="M67" s="160" t="e">
        <f>NA()</f>
        <v>#N/A</v>
      </c>
      <c r="N67" s="160" t="e">
        <f>NA()</f>
        <v>#N/A</v>
      </c>
      <c r="O67" s="160">
        <f>IF(ISNUMBER('将来負担比率（分子）の構造'!M$53), IF('将来負担比率（分子）の構造'!M$53 &lt; 0, 0, '将来負担比率（分子）の構造'!M$53), NA())</f>
        <v>8333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1704</v>
      </c>
      <c r="C72" s="164">
        <f>基金残高に係る経年分析!G55</f>
        <v>1034</v>
      </c>
      <c r="D72" s="164">
        <f>基金残高に係る経年分析!H55</f>
        <v>863</v>
      </c>
    </row>
    <row r="73" spans="1:16" x14ac:dyDescent="0.15">
      <c r="A73" s="163" t="s">
        <v>72</v>
      </c>
      <c r="B73" s="164">
        <f>基金残高に係る経年分析!F56</f>
        <v>3</v>
      </c>
      <c r="C73" s="164">
        <f>基金残高に係る経年分析!G56</f>
        <v>3</v>
      </c>
      <c r="D73" s="164">
        <f>基金残高に係る経年分析!H56</f>
        <v>3</v>
      </c>
    </row>
    <row r="74" spans="1:16" x14ac:dyDescent="0.15">
      <c r="A74" s="163" t="s">
        <v>73</v>
      </c>
      <c r="B74" s="164">
        <f>基金残高に係る経年分析!F57</f>
        <v>487</v>
      </c>
      <c r="C74" s="164">
        <f>基金残高に係る経年分析!G57</f>
        <v>518</v>
      </c>
      <c r="D74" s="164">
        <f>基金残高に係る経年分析!H57</f>
        <v>679</v>
      </c>
    </row>
  </sheetData>
  <sheetProtection algorithmName="SHA-512" hashValue="DClyDHjdk3QDuGqVc1I+Ad3WPASsvTYvzPowcHtIrDulWjS/GSU1gR7t+waM+IryZYKBKHfmtq218Ua9lswMAQ==" saltValue="OCW1iP53kk8J2SxHbKiA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EM53"/>
  <sheetViews>
    <sheetView showGridLines="0" workbookViewId="0">
      <selection activeCell="DQ87" sqref="DQ87:DU87"/>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7136593</v>
      </c>
      <c r="S5" s="707"/>
      <c r="T5" s="707"/>
      <c r="U5" s="707"/>
      <c r="V5" s="707"/>
      <c r="W5" s="707"/>
      <c r="X5" s="707"/>
      <c r="Y5" s="753"/>
      <c r="Z5" s="771">
        <v>26.6</v>
      </c>
      <c r="AA5" s="771"/>
      <c r="AB5" s="771"/>
      <c r="AC5" s="771"/>
      <c r="AD5" s="772">
        <v>6713316</v>
      </c>
      <c r="AE5" s="772"/>
      <c r="AF5" s="772"/>
      <c r="AG5" s="772"/>
      <c r="AH5" s="772"/>
      <c r="AI5" s="772"/>
      <c r="AJ5" s="772"/>
      <c r="AK5" s="772"/>
      <c r="AL5" s="754">
        <v>52.8</v>
      </c>
      <c r="AM5" s="723"/>
      <c r="AN5" s="723"/>
      <c r="AO5" s="755"/>
      <c r="AP5" s="740" t="s">
        <v>221</v>
      </c>
      <c r="AQ5" s="741"/>
      <c r="AR5" s="741"/>
      <c r="AS5" s="741"/>
      <c r="AT5" s="741"/>
      <c r="AU5" s="741"/>
      <c r="AV5" s="741"/>
      <c r="AW5" s="741"/>
      <c r="AX5" s="741"/>
      <c r="AY5" s="741"/>
      <c r="AZ5" s="741"/>
      <c r="BA5" s="741"/>
      <c r="BB5" s="741"/>
      <c r="BC5" s="741"/>
      <c r="BD5" s="741"/>
      <c r="BE5" s="741"/>
      <c r="BF5" s="742"/>
      <c r="BG5" s="641">
        <v>6713316</v>
      </c>
      <c r="BH5" s="644"/>
      <c r="BI5" s="644"/>
      <c r="BJ5" s="644"/>
      <c r="BK5" s="644"/>
      <c r="BL5" s="644"/>
      <c r="BM5" s="644"/>
      <c r="BN5" s="645"/>
      <c r="BO5" s="703">
        <v>94.1</v>
      </c>
      <c r="BP5" s="703"/>
      <c r="BQ5" s="703"/>
      <c r="BR5" s="703"/>
      <c r="BS5" s="704">
        <v>89932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214886</v>
      </c>
      <c r="S6" s="644"/>
      <c r="T6" s="644"/>
      <c r="U6" s="644"/>
      <c r="V6" s="644"/>
      <c r="W6" s="644"/>
      <c r="X6" s="644"/>
      <c r="Y6" s="645"/>
      <c r="Z6" s="703">
        <v>0.8</v>
      </c>
      <c r="AA6" s="703"/>
      <c r="AB6" s="703"/>
      <c r="AC6" s="703"/>
      <c r="AD6" s="704">
        <v>214886</v>
      </c>
      <c r="AE6" s="704"/>
      <c r="AF6" s="704"/>
      <c r="AG6" s="704"/>
      <c r="AH6" s="704"/>
      <c r="AI6" s="704"/>
      <c r="AJ6" s="704"/>
      <c r="AK6" s="704"/>
      <c r="AL6" s="646">
        <v>1.7</v>
      </c>
      <c r="AM6" s="647"/>
      <c r="AN6" s="647"/>
      <c r="AO6" s="705"/>
      <c r="AP6" s="638" t="s">
        <v>226</v>
      </c>
      <c r="AQ6" s="639"/>
      <c r="AR6" s="639"/>
      <c r="AS6" s="639"/>
      <c r="AT6" s="639"/>
      <c r="AU6" s="639"/>
      <c r="AV6" s="639"/>
      <c r="AW6" s="639"/>
      <c r="AX6" s="639"/>
      <c r="AY6" s="639"/>
      <c r="AZ6" s="639"/>
      <c r="BA6" s="639"/>
      <c r="BB6" s="639"/>
      <c r="BC6" s="639"/>
      <c r="BD6" s="639"/>
      <c r="BE6" s="639"/>
      <c r="BF6" s="640"/>
      <c r="BG6" s="641">
        <v>6713316</v>
      </c>
      <c r="BH6" s="644"/>
      <c r="BI6" s="644"/>
      <c r="BJ6" s="644"/>
      <c r="BK6" s="644"/>
      <c r="BL6" s="644"/>
      <c r="BM6" s="644"/>
      <c r="BN6" s="645"/>
      <c r="BO6" s="703">
        <v>94.1</v>
      </c>
      <c r="BP6" s="703"/>
      <c r="BQ6" s="703"/>
      <c r="BR6" s="703"/>
      <c r="BS6" s="704">
        <v>89932</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266599</v>
      </c>
      <c r="CS6" s="644"/>
      <c r="CT6" s="644"/>
      <c r="CU6" s="644"/>
      <c r="CV6" s="644"/>
      <c r="CW6" s="644"/>
      <c r="CX6" s="644"/>
      <c r="CY6" s="645"/>
      <c r="CZ6" s="754">
        <v>1</v>
      </c>
      <c r="DA6" s="723"/>
      <c r="DB6" s="723"/>
      <c r="DC6" s="757"/>
      <c r="DD6" s="649" t="s">
        <v>228</v>
      </c>
      <c r="DE6" s="644"/>
      <c r="DF6" s="644"/>
      <c r="DG6" s="644"/>
      <c r="DH6" s="644"/>
      <c r="DI6" s="644"/>
      <c r="DJ6" s="644"/>
      <c r="DK6" s="644"/>
      <c r="DL6" s="644"/>
      <c r="DM6" s="644"/>
      <c r="DN6" s="644"/>
      <c r="DO6" s="644"/>
      <c r="DP6" s="645"/>
      <c r="DQ6" s="649">
        <v>266535</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12552</v>
      </c>
      <c r="S7" s="644"/>
      <c r="T7" s="644"/>
      <c r="U7" s="644"/>
      <c r="V7" s="644"/>
      <c r="W7" s="644"/>
      <c r="X7" s="644"/>
      <c r="Y7" s="645"/>
      <c r="Z7" s="703">
        <v>0</v>
      </c>
      <c r="AA7" s="703"/>
      <c r="AB7" s="703"/>
      <c r="AC7" s="703"/>
      <c r="AD7" s="704">
        <v>12552</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2688371</v>
      </c>
      <c r="BH7" s="644"/>
      <c r="BI7" s="644"/>
      <c r="BJ7" s="644"/>
      <c r="BK7" s="644"/>
      <c r="BL7" s="644"/>
      <c r="BM7" s="644"/>
      <c r="BN7" s="645"/>
      <c r="BO7" s="703">
        <v>37.700000000000003</v>
      </c>
      <c r="BP7" s="703"/>
      <c r="BQ7" s="703"/>
      <c r="BR7" s="703"/>
      <c r="BS7" s="704">
        <v>89932</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3274182</v>
      </c>
      <c r="CS7" s="644"/>
      <c r="CT7" s="644"/>
      <c r="CU7" s="644"/>
      <c r="CV7" s="644"/>
      <c r="CW7" s="644"/>
      <c r="CX7" s="644"/>
      <c r="CY7" s="645"/>
      <c r="CZ7" s="703">
        <v>12.5</v>
      </c>
      <c r="DA7" s="703"/>
      <c r="DB7" s="703"/>
      <c r="DC7" s="703"/>
      <c r="DD7" s="649">
        <v>410664</v>
      </c>
      <c r="DE7" s="644"/>
      <c r="DF7" s="644"/>
      <c r="DG7" s="644"/>
      <c r="DH7" s="644"/>
      <c r="DI7" s="644"/>
      <c r="DJ7" s="644"/>
      <c r="DK7" s="644"/>
      <c r="DL7" s="644"/>
      <c r="DM7" s="644"/>
      <c r="DN7" s="644"/>
      <c r="DO7" s="644"/>
      <c r="DP7" s="645"/>
      <c r="DQ7" s="649">
        <v>1886617</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32572</v>
      </c>
      <c r="S8" s="644"/>
      <c r="T8" s="644"/>
      <c r="U8" s="644"/>
      <c r="V8" s="644"/>
      <c r="W8" s="644"/>
      <c r="X8" s="644"/>
      <c r="Y8" s="645"/>
      <c r="Z8" s="703">
        <v>0.1</v>
      </c>
      <c r="AA8" s="703"/>
      <c r="AB8" s="703"/>
      <c r="AC8" s="703"/>
      <c r="AD8" s="704">
        <v>32572</v>
      </c>
      <c r="AE8" s="704"/>
      <c r="AF8" s="704"/>
      <c r="AG8" s="704"/>
      <c r="AH8" s="704"/>
      <c r="AI8" s="704"/>
      <c r="AJ8" s="704"/>
      <c r="AK8" s="704"/>
      <c r="AL8" s="646">
        <v>0.3</v>
      </c>
      <c r="AM8" s="647"/>
      <c r="AN8" s="647"/>
      <c r="AO8" s="705"/>
      <c r="AP8" s="638" t="s">
        <v>233</v>
      </c>
      <c r="AQ8" s="639"/>
      <c r="AR8" s="639"/>
      <c r="AS8" s="639"/>
      <c r="AT8" s="639"/>
      <c r="AU8" s="639"/>
      <c r="AV8" s="639"/>
      <c r="AW8" s="639"/>
      <c r="AX8" s="639"/>
      <c r="AY8" s="639"/>
      <c r="AZ8" s="639"/>
      <c r="BA8" s="639"/>
      <c r="BB8" s="639"/>
      <c r="BC8" s="639"/>
      <c r="BD8" s="639"/>
      <c r="BE8" s="639"/>
      <c r="BF8" s="640"/>
      <c r="BG8" s="641">
        <v>84685</v>
      </c>
      <c r="BH8" s="644"/>
      <c r="BI8" s="644"/>
      <c r="BJ8" s="644"/>
      <c r="BK8" s="644"/>
      <c r="BL8" s="644"/>
      <c r="BM8" s="644"/>
      <c r="BN8" s="645"/>
      <c r="BO8" s="703">
        <v>1.2</v>
      </c>
      <c r="BP8" s="703"/>
      <c r="BQ8" s="703"/>
      <c r="BR8" s="703"/>
      <c r="BS8" s="649" t="s">
        <v>234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7905811</v>
      </c>
      <c r="CS8" s="644"/>
      <c r="CT8" s="644"/>
      <c r="CU8" s="644"/>
      <c r="CV8" s="644"/>
      <c r="CW8" s="644"/>
      <c r="CX8" s="644"/>
      <c r="CY8" s="645"/>
      <c r="CZ8" s="703">
        <v>30.2</v>
      </c>
      <c r="DA8" s="703"/>
      <c r="DB8" s="703"/>
      <c r="DC8" s="703"/>
      <c r="DD8" s="649">
        <v>333406</v>
      </c>
      <c r="DE8" s="644"/>
      <c r="DF8" s="644"/>
      <c r="DG8" s="644"/>
      <c r="DH8" s="644"/>
      <c r="DI8" s="644"/>
      <c r="DJ8" s="644"/>
      <c r="DK8" s="644"/>
      <c r="DL8" s="644"/>
      <c r="DM8" s="644"/>
      <c r="DN8" s="644"/>
      <c r="DO8" s="644"/>
      <c r="DP8" s="645"/>
      <c r="DQ8" s="649">
        <v>3906028</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31277</v>
      </c>
      <c r="S9" s="644"/>
      <c r="T9" s="644"/>
      <c r="U9" s="644"/>
      <c r="V9" s="644"/>
      <c r="W9" s="644"/>
      <c r="X9" s="644"/>
      <c r="Y9" s="645"/>
      <c r="Z9" s="703">
        <v>0.1</v>
      </c>
      <c r="AA9" s="703"/>
      <c r="AB9" s="703"/>
      <c r="AC9" s="703"/>
      <c r="AD9" s="704">
        <v>31277</v>
      </c>
      <c r="AE9" s="704"/>
      <c r="AF9" s="704"/>
      <c r="AG9" s="704"/>
      <c r="AH9" s="704"/>
      <c r="AI9" s="704"/>
      <c r="AJ9" s="704"/>
      <c r="AK9" s="704"/>
      <c r="AL9" s="646">
        <v>0.2</v>
      </c>
      <c r="AM9" s="647"/>
      <c r="AN9" s="647"/>
      <c r="AO9" s="705"/>
      <c r="AP9" s="638" t="s">
        <v>237</v>
      </c>
      <c r="AQ9" s="639"/>
      <c r="AR9" s="639"/>
      <c r="AS9" s="639"/>
      <c r="AT9" s="639"/>
      <c r="AU9" s="639"/>
      <c r="AV9" s="639"/>
      <c r="AW9" s="639"/>
      <c r="AX9" s="639"/>
      <c r="AY9" s="639"/>
      <c r="AZ9" s="639"/>
      <c r="BA9" s="639"/>
      <c r="BB9" s="639"/>
      <c r="BC9" s="639"/>
      <c r="BD9" s="639"/>
      <c r="BE9" s="639"/>
      <c r="BF9" s="640"/>
      <c r="BG9" s="641">
        <v>2013323</v>
      </c>
      <c r="BH9" s="644"/>
      <c r="BI9" s="644"/>
      <c r="BJ9" s="644"/>
      <c r="BK9" s="644"/>
      <c r="BL9" s="644"/>
      <c r="BM9" s="644"/>
      <c r="BN9" s="645"/>
      <c r="BO9" s="703">
        <v>28.2</v>
      </c>
      <c r="BP9" s="703"/>
      <c r="BQ9" s="703"/>
      <c r="BR9" s="703"/>
      <c r="BS9" s="649" t="s">
        <v>228</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2497097</v>
      </c>
      <c r="CS9" s="644"/>
      <c r="CT9" s="644"/>
      <c r="CU9" s="644"/>
      <c r="CV9" s="644"/>
      <c r="CW9" s="644"/>
      <c r="CX9" s="644"/>
      <c r="CY9" s="645"/>
      <c r="CZ9" s="703">
        <v>9.5</v>
      </c>
      <c r="DA9" s="703"/>
      <c r="DB9" s="703"/>
      <c r="DC9" s="703"/>
      <c r="DD9" s="649">
        <v>42325</v>
      </c>
      <c r="DE9" s="644"/>
      <c r="DF9" s="644"/>
      <c r="DG9" s="644"/>
      <c r="DH9" s="644"/>
      <c r="DI9" s="644"/>
      <c r="DJ9" s="644"/>
      <c r="DK9" s="644"/>
      <c r="DL9" s="644"/>
      <c r="DM9" s="644"/>
      <c r="DN9" s="644"/>
      <c r="DO9" s="644"/>
      <c r="DP9" s="645"/>
      <c r="DQ9" s="649">
        <v>1918448</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234</v>
      </c>
      <c r="AA10" s="703"/>
      <c r="AB10" s="703"/>
      <c r="AC10" s="703"/>
      <c r="AD10" s="704" t="s">
        <v>228</v>
      </c>
      <c r="AE10" s="704"/>
      <c r="AF10" s="704"/>
      <c r="AG10" s="704"/>
      <c r="AH10" s="704"/>
      <c r="AI10" s="704"/>
      <c r="AJ10" s="704"/>
      <c r="AK10" s="704"/>
      <c r="AL10" s="646" t="s">
        <v>234</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136705</v>
      </c>
      <c r="BH10" s="644"/>
      <c r="BI10" s="644"/>
      <c r="BJ10" s="644"/>
      <c r="BK10" s="644"/>
      <c r="BL10" s="644"/>
      <c r="BM10" s="644"/>
      <c r="BN10" s="645"/>
      <c r="BO10" s="703">
        <v>1.9</v>
      </c>
      <c r="BP10" s="703"/>
      <c r="BQ10" s="703"/>
      <c r="BR10" s="703"/>
      <c r="BS10" s="649" t="s">
        <v>234</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128442</v>
      </c>
      <c r="CS10" s="644"/>
      <c r="CT10" s="644"/>
      <c r="CU10" s="644"/>
      <c r="CV10" s="644"/>
      <c r="CW10" s="644"/>
      <c r="CX10" s="644"/>
      <c r="CY10" s="645"/>
      <c r="CZ10" s="703">
        <v>0.5</v>
      </c>
      <c r="DA10" s="703"/>
      <c r="DB10" s="703"/>
      <c r="DC10" s="703"/>
      <c r="DD10" s="649">
        <v>47438</v>
      </c>
      <c r="DE10" s="644"/>
      <c r="DF10" s="644"/>
      <c r="DG10" s="644"/>
      <c r="DH10" s="644"/>
      <c r="DI10" s="644"/>
      <c r="DJ10" s="644"/>
      <c r="DK10" s="644"/>
      <c r="DL10" s="644"/>
      <c r="DM10" s="644"/>
      <c r="DN10" s="644"/>
      <c r="DO10" s="644"/>
      <c r="DP10" s="645"/>
      <c r="DQ10" s="649">
        <v>61169</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234</v>
      </c>
      <c r="S11" s="644"/>
      <c r="T11" s="644"/>
      <c r="U11" s="644"/>
      <c r="V11" s="644"/>
      <c r="W11" s="644"/>
      <c r="X11" s="644"/>
      <c r="Y11" s="645"/>
      <c r="Z11" s="703" t="s">
        <v>228</v>
      </c>
      <c r="AA11" s="703"/>
      <c r="AB11" s="703"/>
      <c r="AC11" s="703"/>
      <c r="AD11" s="704" t="s">
        <v>234</v>
      </c>
      <c r="AE11" s="704"/>
      <c r="AF11" s="704"/>
      <c r="AG11" s="704"/>
      <c r="AH11" s="704"/>
      <c r="AI11" s="704"/>
      <c r="AJ11" s="704"/>
      <c r="AK11" s="704"/>
      <c r="AL11" s="646" t="s">
        <v>234</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453658</v>
      </c>
      <c r="BH11" s="644"/>
      <c r="BI11" s="644"/>
      <c r="BJ11" s="644"/>
      <c r="BK11" s="644"/>
      <c r="BL11" s="644"/>
      <c r="BM11" s="644"/>
      <c r="BN11" s="645"/>
      <c r="BO11" s="703">
        <v>6.4</v>
      </c>
      <c r="BP11" s="703"/>
      <c r="BQ11" s="703"/>
      <c r="BR11" s="703"/>
      <c r="BS11" s="649">
        <v>89932</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2211813</v>
      </c>
      <c r="CS11" s="644"/>
      <c r="CT11" s="644"/>
      <c r="CU11" s="644"/>
      <c r="CV11" s="644"/>
      <c r="CW11" s="644"/>
      <c r="CX11" s="644"/>
      <c r="CY11" s="645"/>
      <c r="CZ11" s="703">
        <v>8.4</v>
      </c>
      <c r="DA11" s="703"/>
      <c r="DB11" s="703"/>
      <c r="DC11" s="703"/>
      <c r="DD11" s="649">
        <v>1767903</v>
      </c>
      <c r="DE11" s="644"/>
      <c r="DF11" s="644"/>
      <c r="DG11" s="644"/>
      <c r="DH11" s="644"/>
      <c r="DI11" s="644"/>
      <c r="DJ11" s="644"/>
      <c r="DK11" s="644"/>
      <c r="DL11" s="644"/>
      <c r="DM11" s="644"/>
      <c r="DN11" s="644"/>
      <c r="DO11" s="644"/>
      <c r="DP11" s="645"/>
      <c r="DQ11" s="649">
        <v>375058</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889014</v>
      </c>
      <c r="S12" s="644"/>
      <c r="T12" s="644"/>
      <c r="U12" s="644"/>
      <c r="V12" s="644"/>
      <c r="W12" s="644"/>
      <c r="X12" s="644"/>
      <c r="Y12" s="645"/>
      <c r="Z12" s="703">
        <v>3.3</v>
      </c>
      <c r="AA12" s="703"/>
      <c r="AB12" s="703"/>
      <c r="AC12" s="703"/>
      <c r="AD12" s="704">
        <v>889014</v>
      </c>
      <c r="AE12" s="704"/>
      <c r="AF12" s="704"/>
      <c r="AG12" s="704"/>
      <c r="AH12" s="704"/>
      <c r="AI12" s="704"/>
      <c r="AJ12" s="704"/>
      <c r="AK12" s="704"/>
      <c r="AL12" s="646">
        <v>7</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3581526</v>
      </c>
      <c r="BH12" s="644"/>
      <c r="BI12" s="644"/>
      <c r="BJ12" s="644"/>
      <c r="BK12" s="644"/>
      <c r="BL12" s="644"/>
      <c r="BM12" s="644"/>
      <c r="BN12" s="645"/>
      <c r="BO12" s="703">
        <v>50.2</v>
      </c>
      <c r="BP12" s="703"/>
      <c r="BQ12" s="703"/>
      <c r="BR12" s="703"/>
      <c r="BS12" s="649" t="s">
        <v>228</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221523</v>
      </c>
      <c r="CS12" s="644"/>
      <c r="CT12" s="644"/>
      <c r="CU12" s="644"/>
      <c r="CV12" s="644"/>
      <c r="CW12" s="644"/>
      <c r="CX12" s="644"/>
      <c r="CY12" s="645"/>
      <c r="CZ12" s="703">
        <v>0.8</v>
      </c>
      <c r="DA12" s="703"/>
      <c r="DB12" s="703"/>
      <c r="DC12" s="703"/>
      <c r="DD12" s="649">
        <v>11550</v>
      </c>
      <c r="DE12" s="644"/>
      <c r="DF12" s="644"/>
      <c r="DG12" s="644"/>
      <c r="DH12" s="644"/>
      <c r="DI12" s="644"/>
      <c r="DJ12" s="644"/>
      <c r="DK12" s="644"/>
      <c r="DL12" s="644"/>
      <c r="DM12" s="644"/>
      <c r="DN12" s="644"/>
      <c r="DO12" s="644"/>
      <c r="DP12" s="645"/>
      <c r="DQ12" s="649">
        <v>147476</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38042</v>
      </c>
      <c r="S13" s="644"/>
      <c r="T13" s="644"/>
      <c r="U13" s="644"/>
      <c r="V13" s="644"/>
      <c r="W13" s="644"/>
      <c r="X13" s="644"/>
      <c r="Y13" s="645"/>
      <c r="Z13" s="703">
        <v>0.1</v>
      </c>
      <c r="AA13" s="703"/>
      <c r="AB13" s="703"/>
      <c r="AC13" s="703"/>
      <c r="AD13" s="704">
        <v>38042</v>
      </c>
      <c r="AE13" s="704"/>
      <c r="AF13" s="704"/>
      <c r="AG13" s="704"/>
      <c r="AH13" s="704"/>
      <c r="AI13" s="704"/>
      <c r="AJ13" s="704"/>
      <c r="AK13" s="704"/>
      <c r="AL13" s="646">
        <v>0.3</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3575507</v>
      </c>
      <c r="BH13" s="644"/>
      <c r="BI13" s="644"/>
      <c r="BJ13" s="644"/>
      <c r="BK13" s="644"/>
      <c r="BL13" s="644"/>
      <c r="BM13" s="644"/>
      <c r="BN13" s="645"/>
      <c r="BO13" s="703">
        <v>50.1</v>
      </c>
      <c r="BP13" s="703"/>
      <c r="BQ13" s="703"/>
      <c r="BR13" s="703"/>
      <c r="BS13" s="649" t="s">
        <v>228</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2933432</v>
      </c>
      <c r="CS13" s="644"/>
      <c r="CT13" s="644"/>
      <c r="CU13" s="644"/>
      <c r="CV13" s="644"/>
      <c r="CW13" s="644"/>
      <c r="CX13" s="644"/>
      <c r="CY13" s="645"/>
      <c r="CZ13" s="703">
        <v>11.2</v>
      </c>
      <c r="DA13" s="703"/>
      <c r="DB13" s="703"/>
      <c r="DC13" s="703"/>
      <c r="DD13" s="649">
        <v>1242761</v>
      </c>
      <c r="DE13" s="644"/>
      <c r="DF13" s="644"/>
      <c r="DG13" s="644"/>
      <c r="DH13" s="644"/>
      <c r="DI13" s="644"/>
      <c r="DJ13" s="644"/>
      <c r="DK13" s="644"/>
      <c r="DL13" s="644"/>
      <c r="DM13" s="644"/>
      <c r="DN13" s="644"/>
      <c r="DO13" s="644"/>
      <c r="DP13" s="645"/>
      <c r="DQ13" s="649">
        <v>1960027</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234</v>
      </c>
      <c r="S14" s="644"/>
      <c r="T14" s="644"/>
      <c r="U14" s="644"/>
      <c r="V14" s="644"/>
      <c r="W14" s="644"/>
      <c r="X14" s="644"/>
      <c r="Y14" s="645"/>
      <c r="Z14" s="703" t="s">
        <v>234</v>
      </c>
      <c r="AA14" s="703"/>
      <c r="AB14" s="703"/>
      <c r="AC14" s="703"/>
      <c r="AD14" s="704" t="s">
        <v>234</v>
      </c>
      <c r="AE14" s="704"/>
      <c r="AF14" s="704"/>
      <c r="AG14" s="704"/>
      <c r="AH14" s="704"/>
      <c r="AI14" s="704"/>
      <c r="AJ14" s="704"/>
      <c r="AK14" s="704"/>
      <c r="AL14" s="646" t="s">
        <v>234</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162629</v>
      </c>
      <c r="BH14" s="644"/>
      <c r="BI14" s="644"/>
      <c r="BJ14" s="644"/>
      <c r="BK14" s="644"/>
      <c r="BL14" s="644"/>
      <c r="BM14" s="644"/>
      <c r="BN14" s="645"/>
      <c r="BO14" s="703">
        <v>2.2999999999999998</v>
      </c>
      <c r="BP14" s="703"/>
      <c r="BQ14" s="703"/>
      <c r="BR14" s="703"/>
      <c r="BS14" s="649" t="s">
        <v>228</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912553</v>
      </c>
      <c r="CS14" s="644"/>
      <c r="CT14" s="644"/>
      <c r="CU14" s="644"/>
      <c r="CV14" s="644"/>
      <c r="CW14" s="644"/>
      <c r="CX14" s="644"/>
      <c r="CY14" s="645"/>
      <c r="CZ14" s="703">
        <v>3.5</v>
      </c>
      <c r="DA14" s="703"/>
      <c r="DB14" s="703"/>
      <c r="DC14" s="703"/>
      <c r="DD14" s="649">
        <v>86650</v>
      </c>
      <c r="DE14" s="644"/>
      <c r="DF14" s="644"/>
      <c r="DG14" s="644"/>
      <c r="DH14" s="644"/>
      <c r="DI14" s="644"/>
      <c r="DJ14" s="644"/>
      <c r="DK14" s="644"/>
      <c r="DL14" s="644"/>
      <c r="DM14" s="644"/>
      <c r="DN14" s="644"/>
      <c r="DO14" s="644"/>
      <c r="DP14" s="645"/>
      <c r="DQ14" s="649">
        <v>858371</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53466</v>
      </c>
      <c r="S15" s="644"/>
      <c r="T15" s="644"/>
      <c r="U15" s="644"/>
      <c r="V15" s="644"/>
      <c r="W15" s="644"/>
      <c r="X15" s="644"/>
      <c r="Y15" s="645"/>
      <c r="Z15" s="703">
        <v>0.2</v>
      </c>
      <c r="AA15" s="703"/>
      <c r="AB15" s="703"/>
      <c r="AC15" s="703"/>
      <c r="AD15" s="704">
        <v>53466</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280790</v>
      </c>
      <c r="BH15" s="644"/>
      <c r="BI15" s="644"/>
      <c r="BJ15" s="644"/>
      <c r="BK15" s="644"/>
      <c r="BL15" s="644"/>
      <c r="BM15" s="644"/>
      <c r="BN15" s="645"/>
      <c r="BO15" s="703">
        <v>3.9</v>
      </c>
      <c r="BP15" s="703"/>
      <c r="BQ15" s="703"/>
      <c r="BR15" s="703"/>
      <c r="BS15" s="649" t="s">
        <v>228</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3436914</v>
      </c>
      <c r="CS15" s="644"/>
      <c r="CT15" s="644"/>
      <c r="CU15" s="644"/>
      <c r="CV15" s="644"/>
      <c r="CW15" s="644"/>
      <c r="CX15" s="644"/>
      <c r="CY15" s="645"/>
      <c r="CZ15" s="703">
        <v>13.1</v>
      </c>
      <c r="DA15" s="703"/>
      <c r="DB15" s="703"/>
      <c r="DC15" s="703"/>
      <c r="DD15" s="649">
        <v>1755701</v>
      </c>
      <c r="DE15" s="644"/>
      <c r="DF15" s="644"/>
      <c r="DG15" s="644"/>
      <c r="DH15" s="644"/>
      <c r="DI15" s="644"/>
      <c r="DJ15" s="644"/>
      <c r="DK15" s="644"/>
      <c r="DL15" s="644"/>
      <c r="DM15" s="644"/>
      <c r="DN15" s="644"/>
      <c r="DO15" s="644"/>
      <c r="DP15" s="645"/>
      <c r="DQ15" s="649">
        <v>1564790</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228</v>
      </c>
      <c r="AA16" s="703"/>
      <c r="AB16" s="703"/>
      <c r="AC16" s="703"/>
      <c r="AD16" s="704" t="s">
        <v>228</v>
      </c>
      <c r="AE16" s="704"/>
      <c r="AF16" s="704"/>
      <c r="AG16" s="704"/>
      <c r="AH16" s="704"/>
      <c r="AI16" s="704"/>
      <c r="AJ16" s="704"/>
      <c r="AK16" s="704"/>
      <c r="AL16" s="646" t="s">
        <v>228</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228</v>
      </c>
      <c r="BH16" s="644"/>
      <c r="BI16" s="644"/>
      <c r="BJ16" s="644"/>
      <c r="BK16" s="644"/>
      <c r="BL16" s="644"/>
      <c r="BM16" s="644"/>
      <c r="BN16" s="645"/>
      <c r="BO16" s="703" t="s">
        <v>234</v>
      </c>
      <c r="BP16" s="703"/>
      <c r="BQ16" s="703"/>
      <c r="BR16" s="703"/>
      <c r="BS16" s="649" t="s">
        <v>228</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243324</v>
      </c>
      <c r="CS16" s="644"/>
      <c r="CT16" s="644"/>
      <c r="CU16" s="644"/>
      <c r="CV16" s="644"/>
      <c r="CW16" s="644"/>
      <c r="CX16" s="644"/>
      <c r="CY16" s="645"/>
      <c r="CZ16" s="703">
        <v>0.9</v>
      </c>
      <c r="DA16" s="703"/>
      <c r="DB16" s="703"/>
      <c r="DC16" s="703"/>
      <c r="DD16" s="649" t="s">
        <v>228</v>
      </c>
      <c r="DE16" s="644"/>
      <c r="DF16" s="644"/>
      <c r="DG16" s="644"/>
      <c r="DH16" s="644"/>
      <c r="DI16" s="644"/>
      <c r="DJ16" s="644"/>
      <c r="DK16" s="644"/>
      <c r="DL16" s="644"/>
      <c r="DM16" s="644"/>
      <c r="DN16" s="644"/>
      <c r="DO16" s="644"/>
      <c r="DP16" s="645"/>
      <c r="DQ16" s="649">
        <v>36793</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20830</v>
      </c>
      <c r="S17" s="644"/>
      <c r="T17" s="644"/>
      <c r="U17" s="644"/>
      <c r="V17" s="644"/>
      <c r="W17" s="644"/>
      <c r="X17" s="644"/>
      <c r="Y17" s="645"/>
      <c r="Z17" s="703">
        <v>0.1</v>
      </c>
      <c r="AA17" s="703"/>
      <c r="AB17" s="703"/>
      <c r="AC17" s="703"/>
      <c r="AD17" s="704">
        <v>20830</v>
      </c>
      <c r="AE17" s="704"/>
      <c r="AF17" s="704"/>
      <c r="AG17" s="704"/>
      <c r="AH17" s="704"/>
      <c r="AI17" s="704"/>
      <c r="AJ17" s="704"/>
      <c r="AK17" s="704"/>
      <c r="AL17" s="646">
        <v>0.2</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228</v>
      </c>
      <c r="BH17" s="644"/>
      <c r="BI17" s="644"/>
      <c r="BJ17" s="644"/>
      <c r="BK17" s="644"/>
      <c r="BL17" s="644"/>
      <c r="BM17" s="644"/>
      <c r="BN17" s="645"/>
      <c r="BO17" s="703" t="s">
        <v>228</v>
      </c>
      <c r="BP17" s="703"/>
      <c r="BQ17" s="703"/>
      <c r="BR17" s="703"/>
      <c r="BS17" s="649" t="s">
        <v>234</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2162291</v>
      </c>
      <c r="CS17" s="644"/>
      <c r="CT17" s="644"/>
      <c r="CU17" s="644"/>
      <c r="CV17" s="644"/>
      <c r="CW17" s="644"/>
      <c r="CX17" s="644"/>
      <c r="CY17" s="645"/>
      <c r="CZ17" s="703">
        <v>8.3000000000000007</v>
      </c>
      <c r="DA17" s="703"/>
      <c r="DB17" s="703"/>
      <c r="DC17" s="703"/>
      <c r="DD17" s="649" t="s">
        <v>234</v>
      </c>
      <c r="DE17" s="644"/>
      <c r="DF17" s="644"/>
      <c r="DG17" s="644"/>
      <c r="DH17" s="644"/>
      <c r="DI17" s="644"/>
      <c r="DJ17" s="644"/>
      <c r="DK17" s="644"/>
      <c r="DL17" s="644"/>
      <c r="DM17" s="644"/>
      <c r="DN17" s="644"/>
      <c r="DO17" s="644"/>
      <c r="DP17" s="645"/>
      <c r="DQ17" s="649">
        <v>2130258</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5528402</v>
      </c>
      <c r="S18" s="644"/>
      <c r="T18" s="644"/>
      <c r="U18" s="644"/>
      <c r="V18" s="644"/>
      <c r="W18" s="644"/>
      <c r="X18" s="644"/>
      <c r="Y18" s="645"/>
      <c r="Z18" s="703">
        <v>20.6</v>
      </c>
      <c r="AA18" s="703"/>
      <c r="AB18" s="703"/>
      <c r="AC18" s="703"/>
      <c r="AD18" s="704">
        <v>4651522</v>
      </c>
      <c r="AE18" s="704"/>
      <c r="AF18" s="704"/>
      <c r="AG18" s="704"/>
      <c r="AH18" s="704"/>
      <c r="AI18" s="704"/>
      <c r="AJ18" s="704"/>
      <c r="AK18" s="704"/>
      <c r="AL18" s="646">
        <v>36.6</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228</v>
      </c>
      <c r="BP18" s="703"/>
      <c r="BQ18" s="703"/>
      <c r="BR18" s="703"/>
      <c r="BS18" s="649" t="s">
        <v>228</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234</v>
      </c>
      <c r="CS18" s="644"/>
      <c r="CT18" s="644"/>
      <c r="CU18" s="644"/>
      <c r="CV18" s="644"/>
      <c r="CW18" s="644"/>
      <c r="CX18" s="644"/>
      <c r="CY18" s="645"/>
      <c r="CZ18" s="703" t="s">
        <v>234</v>
      </c>
      <c r="DA18" s="703"/>
      <c r="DB18" s="703"/>
      <c r="DC18" s="703"/>
      <c r="DD18" s="649" t="s">
        <v>234</v>
      </c>
      <c r="DE18" s="644"/>
      <c r="DF18" s="644"/>
      <c r="DG18" s="644"/>
      <c r="DH18" s="644"/>
      <c r="DI18" s="644"/>
      <c r="DJ18" s="644"/>
      <c r="DK18" s="644"/>
      <c r="DL18" s="644"/>
      <c r="DM18" s="644"/>
      <c r="DN18" s="644"/>
      <c r="DO18" s="644"/>
      <c r="DP18" s="645"/>
      <c r="DQ18" s="649" t="s">
        <v>266</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4651522</v>
      </c>
      <c r="S19" s="644"/>
      <c r="T19" s="644"/>
      <c r="U19" s="644"/>
      <c r="V19" s="644"/>
      <c r="W19" s="644"/>
      <c r="X19" s="644"/>
      <c r="Y19" s="645"/>
      <c r="Z19" s="703">
        <v>17.3</v>
      </c>
      <c r="AA19" s="703"/>
      <c r="AB19" s="703"/>
      <c r="AC19" s="703"/>
      <c r="AD19" s="704">
        <v>4651522</v>
      </c>
      <c r="AE19" s="704"/>
      <c r="AF19" s="704"/>
      <c r="AG19" s="704"/>
      <c r="AH19" s="704"/>
      <c r="AI19" s="704"/>
      <c r="AJ19" s="704"/>
      <c r="AK19" s="704"/>
      <c r="AL19" s="646">
        <v>36.6</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423277</v>
      </c>
      <c r="BH19" s="644"/>
      <c r="BI19" s="644"/>
      <c r="BJ19" s="644"/>
      <c r="BK19" s="644"/>
      <c r="BL19" s="644"/>
      <c r="BM19" s="644"/>
      <c r="BN19" s="645"/>
      <c r="BO19" s="703">
        <v>5.9</v>
      </c>
      <c r="BP19" s="703"/>
      <c r="BQ19" s="703"/>
      <c r="BR19" s="703"/>
      <c r="BS19" s="649" t="s">
        <v>234</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228</v>
      </c>
      <c r="CS19" s="644"/>
      <c r="CT19" s="644"/>
      <c r="CU19" s="644"/>
      <c r="CV19" s="644"/>
      <c r="CW19" s="644"/>
      <c r="CX19" s="644"/>
      <c r="CY19" s="645"/>
      <c r="CZ19" s="703" t="s">
        <v>234</v>
      </c>
      <c r="DA19" s="703"/>
      <c r="DB19" s="703"/>
      <c r="DC19" s="703"/>
      <c r="DD19" s="649" t="s">
        <v>228</v>
      </c>
      <c r="DE19" s="644"/>
      <c r="DF19" s="644"/>
      <c r="DG19" s="644"/>
      <c r="DH19" s="644"/>
      <c r="DI19" s="644"/>
      <c r="DJ19" s="644"/>
      <c r="DK19" s="644"/>
      <c r="DL19" s="644"/>
      <c r="DM19" s="644"/>
      <c r="DN19" s="644"/>
      <c r="DO19" s="644"/>
      <c r="DP19" s="645"/>
      <c r="DQ19" s="649" t="s">
        <v>228</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876512</v>
      </c>
      <c r="S20" s="644"/>
      <c r="T20" s="644"/>
      <c r="U20" s="644"/>
      <c r="V20" s="644"/>
      <c r="W20" s="644"/>
      <c r="X20" s="644"/>
      <c r="Y20" s="645"/>
      <c r="Z20" s="703">
        <v>3.3</v>
      </c>
      <c r="AA20" s="703"/>
      <c r="AB20" s="703"/>
      <c r="AC20" s="703"/>
      <c r="AD20" s="704" t="s">
        <v>228</v>
      </c>
      <c r="AE20" s="704"/>
      <c r="AF20" s="704"/>
      <c r="AG20" s="704"/>
      <c r="AH20" s="704"/>
      <c r="AI20" s="704"/>
      <c r="AJ20" s="704"/>
      <c r="AK20" s="704"/>
      <c r="AL20" s="646" t="s">
        <v>228</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423277</v>
      </c>
      <c r="BH20" s="644"/>
      <c r="BI20" s="644"/>
      <c r="BJ20" s="644"/>
      <c r="BK20" s="644"/>
      <c r="BL20" s="644"/>
      <c r="BM20" s="644"/>
      <c r="BN20" s="645"/>
      <c r="BO20" s="703">
        <v>5.9</v>
      </c>
      <c r="BP20" s="703"/>
      <c r="BQ20" s="703"/>
      <c r="BR20" s="703"/>
      <c r="BS20" s="649" t="s">
        <v>234</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26193981</v>
      </c>
      <c r="CS20" s="644"/>
      <c r="CT20" s="644"/>
      <c r="CU20" s="644"/>
      <c r="CV20" s="644"/>
      <c r="CW20" s="644"/>
      <c r="CX20" s="644"/>
      <c r="CY20" s="645"/>
      <c r="CZ20" s="703">
        <v>100</v>
      </c>
      <c r="DA20" s="703"/>
      <c r="DB20" s="703"/>
      <c r="DC20" s="703"/>
      <c r="DD20" s="649">
        <v>5698398</v>
      </c>
      <c r="DE20" s="644"/>
      <c r="DF20" s="644"/>
      <c r="DG20" s="644"/>
      <c r="DH20" s="644"/>
      <c r="DI20" s="644"/>
      <c r="DJ20" s="644"/>
      <c r="DK20" s="644"/>
      <c r="DL20" s="644"/>
      <c r="DM20" s="644"/>
      <c r="DN20" s="644"/>
      <c r="DO20" s="644"/>
      <c r="DP20" s="645"/>
      <c r="DQ20" s="649">
        <v>15111570</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v>368</v>
      </c>
      <c r="S21" s="644"/>
      <c r="T21" s="644"/>
      <c r="U21" s="644"/>
      <c r="V21" s="644"/>
      <c r="W21" s="644"/>
      <c r="X21" s="644"/>
      <c r="Y21" s="645"/>
      <c r="Z21" s="703">
        <v>0</v>
      </c>
      <c r="AA21" s="703"/>
      <c r="AB21" s="703"/>
      <c r="AC21" s="703"/>
      <c r="AD21" s="704" t="s">
        <v>234</v>
      </c>
      <c r="AE21" s="704"/>
      <c r="AF21" s="704"/>
      <c r="AG21" s="704"/>
      <c r="AH21" s="704"/>
      <c r="AI21" s="704"/>
      <c r="AJ21" s="704"/>
      <c r="AK21" s="704"/>
      <c r="AL21" s="646" t="s">
        <v>228</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266</v>
      </c>
      <c r="BH21" s="644"/>
      <c r="BI21" s="644"/>
      <c r="BJ21" s="644"/>
      <c r="BK21" s="644"/>
      <c r="BL21" s="644"/>
      <c r="BM21" s="644"/>
      <c r="BN21" s="645"/>
      <c r="BO21" s="703" t="s">
        <v>228</v>
      </c>
      <c r="BP21" s="703"/>
      <c r="BQ21" s="703"/>
      <c r="BR21" s="703"/>
      <c r="BS21" s="649" t="s">
        <v>234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13957634</v>
      </c>
      <c r="S22" s="644"/>
      <c r="T22" s="644"/>
      <c r="U22" s="644"/>
      <c r="V22" s="644"/>
      <c r="W22" s="644"/>
      <c r="X22" s="644"/>
      <c r="Y22" s="645"/>
      <c r="Z22" s="703">
        <v>51.9</v>
      </c>
      <c r="AA22" s="703"/>
      <c r="AB22" s="703"/>
      <c r="AC22" s="703"/>
      <c r="AD22" s="704">
        <v>12657477</v>
      </c>
      <c r="AE22" s="704"/>
      <c r="AF22" s="704"/>
      <c r="AG22" s="704"/>
      <c r="AH22" s="704"/>
      <c r="AI22" s="704"/>
      <c r="AJ22" s="704"/>
      <c r="AK22" s="704"/>
      <c r="AL22" s="646">
        <v>99.5</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234</v>
      </c>
      <c r="BH22" s="644"/>
      <c r="BI22" s="644"/>
      <c r="BJ22" s="644"/>
      <c r="BK22" s="644"/>
      <c r="BL22" s="644"/>
      <c r="BM22" s="644"/>
      <c r="BN22" s="645"/>
      <c r="BO22" s="703" t="s">
        <v>228</v>
      </c>
      <c r="BP22" s="703"/>
      <c r="BQ22" s="703"/>
      <c r="BR22" s="703"/>
      <c r="BS22" s="649" t="s">
        <v>234</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6117</v>
      </c>
      <c r="S23" s="644"/>
      <c r="T23" s="644"/>
      <c r="U23" s="644"/>
      <c r="V23" s="644"/>
      <c r="W23" s="644"/>
      <c r="X23" s="644"/>
      <c r="Y23" s="645"/>
      <c r="Z23" s="703">
        <v>0</v>
      </c>
      <c r="AA23" s="703"/>
      <c r="AB23" s="703"/>
      <c r="AC23" s="703"/>
      <c r="AD23" s="704">
        <v>6117</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423277</v>
      </c>
      <c r="BH23" s="644"/>
      <c r="BI23" s="644"/>
      <c r="BJ23" s="644"/>
      <c r="BK23" s="644"/>
      <c r="BL23" s="644"/>
      <c r="BM23" s="644"/>
      <c r="BN23" s="645"/>
      <c r="BO23" s="703">
        <v>5.9</v>
      </c>
      <c r="BP23" s="703"/>
      <c r="BQ23" s="703"/>
      <c r="BR23" s="703"/>
      <c r="BS23" s="649" t="s">
        <v>234</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484990</v>
      </c>
      <c r="S24" s="644"/>
      <c r="T24" s="644"/>
      <c r="U24" s="644"/>
      <c r="V24" s="644"/>
      <c r="W24" s="644"/>
      <c r="X24" s="644"/>
      <c r="Y24" s="645"/>
      <c r="Z24" s="703">
        <v>1.8</v>
      </c>
      <c r="AA24" s="703"/>
      <c r="AB24" s="703"/>
      <c r="AC24" s="703"/>
      <c r="AD24" s="704" t="s">
        <v>234</v>
      </c>
      <c r="AE24" s="704"/>
      <c r="AF24" s="704"/>
      <c r="AG24" s="704"/>
      <c r="AH24" s="704"/>
      <c r="AI24" s="704"/>
      <c r="AJ24" s="704"/>
      <c r="AK24" s="704"/>
      <c r="AL24" s="646" t="s">
        <v>228</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234</v>
      </c>
      <c r="BH24" s="644"/>
      <c r="BI24" s="644"/>
      <c r="BJ24" s="644"/>
      <c r="BK24" s="644"/>
      <c r="BL24" s="644"/>
      <c r="BM24" s="644"/>
      <c r="BN24" s="645"/>
      <c r="BO24" s="703" t="s">
        <v>228</v>
      </c>
      <c r="BP24" s="703"/>
      <c r="BQ24" s="703"/>
      <c r="BR24" s="703"/>
      <c r="BS24" s="649" t="s">
        <v>234</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9605377</v>
      </c>
      <c r="CS24" s="707"/>
      <c r="CT24" s="707"/>
      <c r="CU24" s="707"/>
      <c r="CV24" s="707"/>
      <c r="CW24" s="707"/>
      <c r="CX24" s="707"/>
      <c r="CY24" s="753"/>
      <c r="CZ24" s="754">
        <v>36.700000000000003</v>
      </c>
      <c r="DA24" s="723"/>
      <c r="DB24" s="723"/>
      <c r="DC24" s="757"/>
      <c r="DD24" s="752">
        <v>6258178</v>
      </c>
      <c r="DE24" s="707"/>
      <c r="DF24" s="707"/>
      <c r="DG24" s="707"/>
      <c r="DH24" s="707"/>
      <c r="DI24" s="707"/>
      <c r="DJ24" s="707"/>
      <c r="DK24" s="753"/>
      <c r="DL24" s="752">
        <v>6072841</v>
      </c>
      <c r="DM24" s="707"/>
      <c r="DN24" s="707"/>
      <c r="DO24" s="707"/>
      <c r="DP24" s="707"/>
      <c r="DQ24" s="707"/>
      <c r="DR24" s="707"/>
      <c r="DS24" s="707"/>
      <c r="DT24" s="707"/>
      <c r="DU24" s="707"/>
      <c r="DV24" s="753"/>
      <c r="DW24" s="754">
        <v>44.9</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271563</v>
      </c>
      <c r="S25" s="644"/>
      <c r="T25" s="644"/>
      <c r="U25" s="644"/>
      <c r="V25" s="644"/>
      <c r="W25" s="644"/>
      <c r="X25" s="644"/>
      <c r="Y25" s="645"/>
      <c r="Z25" s="703">
        <v>1</v>
      </c>
      <c r="AA25" s="703"/>
      <c r="AB25" s="703"/>
      <c r="AC25" s="703"/>
      <c r="AD25" s="704">
        <v>26656</v>
      </c>
      <c r="AE25" s="704"/>
      <c r="AF25" s="704"/>
      <c r="AG25" s="704"/>
      <c r="AH25" s="704"/>
      <c r="AI25" s="704"/>
      <c r="AJ25" s="704"/>
      <c r="AK25" s="704"/>
      <c r="AL25" s="646">
        <v>0.2</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228</v>
      </c>
      <c r="BH25" s="644"/>
      <c r="BI25" s="644"/>
      <c r="BJ25" s="644"/>
      <c r="BK25" s="644"/>
      <c r="BL25" s="644"/>
      <c r="BM25" s="644"/>
      <c r="BN25" s="645"/>
      <c r="BO25" s="703" t="s">
        <v>234</v>
      </c>
      <c r="BP25" s="703"/>
      <c r="BQ25" s="703"/>
      <c r="BR25" s="703"/>
      <c r="BS25" s="649" t="s">
        <v>234</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3204932</v>
      </c>
      <c r="CS25" s="642"/>
      <c r="CT25" s="642"/>
      <c r="CU25" s="642"/>
      <c r="CV25" s="642"/>
      <c r="CW25" s="642"/>
      <c r="CX25" s="642"/>
      <c r="CY25" s="643"/>
      <c r="CZ25" s="646">
        <v>12.2</v>
      </c>
      <c r="DA25" s="675"/>
      <c r="DB25" s="675"/>
      <c r="DC25" s="676"/>
      <c r="DD25" s="649">
        <v>2903291</v>
      </c>
      <c r="DE25" s="642"/>
      <c r="DF25" s="642"/>
      <c r="DG25" s="642"/>
      <c r="DH25" s="642"/>
      <c r="DI25" s="642"/>
      <c r="DJ25" s="642"/>
      <c r="DK25" s="643"/>
      <c r="DL25" s="649">
        <v>2848105</v>
      </c>
      <c r="DM25" s="642"/>
      <c r="DN25" s="642"/>
      <c r="DO25" s="642"/>
      <c r="DP25" s="642"/>
      <c r="DQ25" s="642"/>
      <c r="DR25" s="642"/>
      <c r="DS25" s="642"/>
      <c r="DT25" s="642"/>
      <c r="DU25" s="642"/>
      <c r="DV25" s="643"/>
      <c r="DW25" s="646">
        <v>21.1</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138842</v>
      </c>
      <c r="S26" s="644"/>
      <c r="T26" s="644"/>
      <c r="U26" s="644"/>
      <c r="V26" s="644"/>
      <c r="W26" s="644"/>
      <c r="X26" s="644"/>
      <c r="Y26" s="645"/>
      <c r="Z26" s="703">
        <v>0.5</v>
      </c>
      <c r="AA26" s="703"/>
      <c r="AB26" s="703"/>
      <c r="AC26" s="703"/>
      <c r="AD26" s="704" t="s">
        <v>228</v>
      </c>
      <c r="AE26" s="704"/>
      <c r="AF26" s="704"/>
      <c r="AG26" s="704"/>
      <c r="AH26" s="704"/>
      <c r="AI26" s="704"/>
      <c r="AJ26" s="704"/>
      <c r="AK26" s="704"/>
      <c r="AL26" s="646" t="s">
        <v>228</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234</v>
      </c>
      <c r="BP26" s="703"/>
      <c r="BQ26" s="703"/>
      <c r="BR26" s="703"/>
      <c r="BS26" s="649" t="s">
        <v>228</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2126208</v>
      </c>
      <c r="CS26" s="644"/>
      <c r="CT26" s="644"/>
      <c r="CU26" s="644"/>
      <c r="CV26" s="644"/>
      <c r="CW26" s="644"/>
      <c r="CX26" s="644"/>
      <c r="CY26" s="645"/>
      <c r="CZ26" s="646">
        <v>8.1</v>
      </c>
      <c r="DA26" s="675"/>
      <c r="DB26" s="675"/>
      <c r="DC26" s="676"/>
      <c r="DD26" s="649">
        <v>1889324</v>
      </c>
      <c r="DE26" s="644"/>
      <c r="DF26" s="644"/>
      <c r="DG26" s="644"/>
      <c r="DH26" s="644"/>
      <c r="DI26" s="644"/>
      <c r="DJ26" s="644"/>
      <c r="DK26" s="645"/>
      <c r="DL26" s="649" t="s">
        <v>228</v>
      </c>
      <c r="DM26" s="644"/>
      <c r="DN26" s="644"/>
      <c r="DO26" s="644"/>
      <c r="DP26" s="644"/>
      <c r="DQ26" s="644"/>
      <c r="DR26" s="644"/>
      <c r="DS26" s="644"/>
      <c r="DT26" s="644"/>
      <c r="DU26" s="644"/>
      <c r="DV26" s="645"/>
      <c r="DW26" s="646" t="s">
        <v>228</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3380429</v>
      </c>
      <c r="S27" s="644"/>
      <c r="T27" s="644"/>
      <c r="U27" s="644"/>
      <c r="V27" s="644"/>
      <c r="W27" s="644"/>
      <c r="X27" s="644"/>
      <c r="Y27" s="645"/>
      <c r="Z27" s="703">
        <v>12.6</v>
      </c>
      <c r="AA27" s="703"/>
      <c r="AB27" s="703"/>
      <c r="AC27" s="703"/>
      <c r="AD27" s="704" t="s">
        <v>228</v>
      </c>
      <c r="AE27" s="704"/>
      <c r="AF27" s="704"/>
      <c r="AG27" s="704"/>
      <c r="AH27" s="704"/>
      <c r="AI27" s="704"/>
      <c r="AJ27" s="704"/>
      <c r="AK27" s="704"/>
      <c r="AL27" s="646" t="s">
        <v>228</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7136593</v>
      </c>
      <c r="BH27" s="644"/>
      <c r="BI27" s="644"/>
      <c r="BJ27" s="644"/>
      <c r="BK27" s="644"/>
      <c r="BL27" s="644"/>
      <c r="BM27" s="644"/>
      <c r="BN27" s="645"/>
      <c r="BO27" s="703">
        <v>100</v>
      </c>
      <c r="BP27" s="703"/>
      <c r="BQ27" s="703"/>
      <c r="BR27" s="703"/>
      <c r="BS27" s="649">
        <v>89932</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4238154</v>
      </c>
      <c r="CS27" s="642"/>
      <c r="CT27" s="642"/>
      <c r="CU27" s="642"/>
      <c r="CV27" s="642"/>
      <c r="CW27" s="642"/>
      <c r="CX27" s="642"/>
      <c r="CY27" s="643"/>
      <c r="CZ27" s="646">
        <v>16.2</v>
      </c>
      <c r="DA27" s="675"/>
      <c r="DB27" s="675"/>
      <c r="DC27" s="676"/>
      <c r="DD27" s="649">
        <v>1224629</v>
      </c>
      <c r="DE27" s="642"/>
      <c r="DF27" s="642"/>
      <c r="DG27" s="642"/>
      <c r="DH27" s="642"/>
      <c r="DI27" s="642"/>
      <c r="DJ27" s="642"/>
      <c r="DK27" s="643"/>
      <c r="DL27" s="649">
        <v>1117534</v>
      </c>
      <c r="DM27" s="642"/>
      <c r="DN27" s="642"/>
      <c r="DO27" s="642"/>
      <c r="DP27" s="642"/>
      <c r="DQ27" s="642"/>
      <c r="DR27" s="642"/>
      <c r="DS27" s="642"/>
      <c r="DT27" s="642"/>
      <c r="DU27" s="642"/>
      <c r="DV27" s="643"/>
      <c r="DW27" s="646">
        <v>8.3000000000000007</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228</v>
      </c>
      <c r="S28" s="644"/>
      <c r="T28" s="644"/>
      <c r="U28" s="644"/>
      <c r="V28" s="644"/>
      <c r="W28" s="644"/>
      <c r="X28" s="644"/>
      <c r="Y28" s="645"/>
      <c r="Z28" s="703" t="s">
        <v>228</v>
      </c>
      <c r="AA28" s="703"/>
      <c r="AB28" s="703"/>
      <c r="AC28" s="703"/>
      <c r="AD28" s="704" t="s">
        <v>266</v>
      </c>
      <c r="AE28" s="704"/>
      <c r="AF28" s="704"/>
      <c r="AG28" s="704"/>
      <c r="AH28" s="704"/>
      <c r="AI28" s="704"/>
      <c r="AJ28" s="704"/>
      <c r="AK28" s="704"/>
      <c r="AL28" s="646" t="s">
        <v>228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2162291</v>
      </c>
      <c r="CS28" s="644"/>
      <c r="CT28" s="644"/>
      <c r="CU28" s="644"/>
      <c r="CV28" s="644"/>
      <c r="CW28" s="644"/>
      <c r="CX28" s="644"/>
      <c r="CY28" s="645"/>
      <c r="CZ28" s="646">
        <v>8.3000000000000007</v>
      </c>
      <c r="DA28" s="675"/>
      <c r="DB28" s="675"/>
      <c r="DC28" s="676"/>
      <c r="DD28" s="649">
        <v>2130258</v>
      </c>
      <c r="DE28" s="644"/>
      <c r="DF28" s="644"/>
      <c r="DG28" s="644"/>
      <c r="DH28" s="644"/>
      <c r="DI28" s="644"/>
      <c r="DJ28" s="644"/>
      <c r="DK28" s="645"/>
      <c r="DL28" s="649">
        <v>2107202</v>
      </c>
      <c r="DM28" s="644"/>
      <c r="DN28" s="644"/>
      <c r="DO28" s="644"/>
      <c r="DP28" s="644"/>
      <c r="DQ28" s="644"/>
      <c r="DR28" s="644"/>
      <c r="DS28" s="644"/>
      <c r="DT28" s="644"/>
      <c r="DU28" s="644"/>
      <c r="DV28" s="645"/>
      <c r="DW28" s="646">
        <v>15.6</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2674167</v>
      </c>
      <c r="S29" s="644"/>
      <c r="T29" s="644"/>
      <c r="U29" s="644"/>
      <c r="V29" s="644"/>
      <c r="W29" s="644"/>
      <c r="X29" s="644"/>
      <c r="Y29" s="645"/>
      <c r="Z29" s="703">
        <v>10</v>
      </c>
      <c r="AA29" s="703"/>
      <c r="AB29" s="703"/>
      <c r="AC29" s="703"/>
      <c r="AD29" s="704" t="s">
        <v>234</v>
      </c>
      <c r="AE29" s="704"/>
      <c r="AF29" s="704"/>
      <c r="AG29" s="704"/>
      <c r="AH29" s="704"/>
      <c r="AI29" s="704"/>
      <c r="AJ29" s="704"/>
      <c r="AK29" s="704"/>
      <c r="AL29" s="646" t="s">
        <v>228</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2161898</v>
      </c>
      <c r="CS29" s="642"/>
      <c r="CT29" s="642"/>
      <c r="CU29" s="642"/>
      <c r="CV29" s="642"/>
      <c r="CW29" s="642"/>
      <c r="CX29" s="642"/>
      <c r="CY29" s="643"/>
      <c r="CZ29" s="646">
        <v>8.3000000000000007</v>
      </c>
      <c r="DA29" s="675"/>
      <c r="DB29" s="675"/>
      <c r="DC29" s="676"/>
      <c r="DD29" s="649">
        <v>2129865</v>
      </c>
      <c r="DE29" s="642"/>
      <c r="DF29" s="642"/>
      <c r="DG29" s="642"/>
      <c r="DH29" s="642"/>
      <c r="DI29" s="642"/>
      <c r="DJ29" s="642"/>
      <c r="DK29" s="643"/>
      <c r="DL29" s="649">
        <v>2106809</v>
      </c>
      <c r="DM29" s="642"/>
      <c r="DN29" s="642"/>
      <c r="DO29" s="642"/>
      <c r="DP29" s="642"/>
      <c r="DQ29" s="642"/>
      <c r="DR29" s="642"/>
      <c r="DS29" s="642"/>
      <c r="DT29" s="642"/>
      <c r="DU29" s="642"/>
      <c r="DV29" s="643"/>
      <c r="DW29" s="646">
        <v>15.6</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105121</v>
      </c>
      <c r="S30" s="644"/>
      <c r="T30" s="644"/>
      <c r="U30" s="644"/>
      <c r="V30" s="644"/>
      <c r="W30" s="644"/>
      <c r="X30" s="644"/>
      <c r="Y30" s="645"/>
      <c r="Z30" s="703">
        <v>0.4</v>
      </c>
      <c r="AA30" s="703"/>
      <c r="AB30" s="703"/>
      <c r="AC30" s="703"/>
      <c r="AD30" s="704">
        <v>33199</v>
      </c>
      <c r="AE30" s="704"/>
      <c r="AF30" s="704"/>
      <c r="AG30" s="704"/>
      <c r="AH30" s="704"/>
      <c r="AI30" s="704"/>
      <c r="AJ30" s="704"/>
      <c r="AK30" s="704"/>
      <c r="AL30" s="646">
        <v>0.3</v>
      </c>
      <c r="AM30" s="647"/>
      <c r="AN30" s="647"/>
      <c r="AO30" s="705"/>
      <c r="AP30" s="731" t="s">
        <v>305</v>
      </c>
      <c r="AQ30" s="732"/>
      <c r="AR30" s="732"/>
      <c r="AS30" s="732"/>
      <c r="AT30" s="737" t="s">
        <v>306</v>
      </c>
      <c r="AU30" s="210"/>
      <c r="AV30" s="210"/>
      <c r="AW30" s="210"/>
      <c r="AX30" s="740" t="s">
        <v>182</v>
      </c>
      <c r="AY30" s="741"/>
      <c r="AZ30" s="741"/>
      <c r="BA30" s="741"/>
      <c r="BB30" s="741"/>
      <c r="BC30" s="741"/>
      <c r="BD30" s="741"/>
      <c r="BE30" s="741"/>
      <c r="BF30" s="742"/>
      <c r="BG30" s="721">
        <v>99.2</v>
      </c>
      <c r="BH30" s="722"/>
      <c r="BI30" s="722"/>
      <c r="BJ30" s="722"/>
      <c r="BK30" s="722"/>
      <c r="BL30" s="722"/>
      <c r="BM30" s="723">
        <v>97</v>
      </c>
      <c r="BN30" s="722"/>
      <c r="BO30" s="722"/>
      <c r="BP30" s="722"/>
      <c r="BQ30" s="724"/>
      <c r="BR30" s="721">
        <v>98.9</v>
      </c>
      <c r="BS30" s="722"/>
      <c r="BT30" s="722"/>
      <c r="BU30" s="722"/>
      <c r="BV30" s="722"/>
      <c r="BW30" s="722"/>
      <c r="BX30" s="723">
        <v>96.2</v>
      </c>
      <c r="BY30" s="722"/>
      <c r="BZ30" s="722"/>
      <c r="CA30" s="722"/>
      <c r="CB30" s="724"/>
      <c r="CD30" s="727"/>
      <c r="CE30" s="728"/>
      <c r="CF30" s="685" t="s">
        <v>307</v>
      </c>
      <c r="CG30" s="682"/>
      <c r="CH30" s="682"/>
      <c r="CI30" s="682"/>
      <c r="CJ30" s="682"/>
      <c r="CK30" s="682"/>
      <c r="CL30" s="682"/>
      <c r="CM30" s="682"/>
      <c r="CN30" s="682"/>
      <c r="CO30" s="682"/>
      <c r="CP30" s="682"/>
      <c r="CQ30" s="683"/>
      <c r="CR30" s="641">
        <v>1985519</v>
      </c>
      <c r="CS30" s="644"/>
      <c r="CT30" s="644"/>
      <c r="CU30" s="644"/>
      <c r="CV30" s="644"/>
      <c r="CW30" s="644"/>
      <c r="CX30" s="644"/>
      <c r="CY30" s="645"/>
      <c r="CZ30" s="646">
        <v>7.6</v>
      </c>
      <c r="DA30" s="675"/>
      <c r="DB30" s="675"/>
      <c r="DC30" s="676"/>
      <c r="DD30" s="649">
        <v>1953486</v>
      </c>
      <c r="DE30" s="644"/>
      <c r="DF30" s="644"/>
      <c r="DG30" s="644"/>
      <c r="DH30" s="644"/>
      <c r="DI30" s="644"/>
      <c r="DJ30" s="644"/>
      <c r="DK30" s="645"/>
      <c r="DL30" s="649">
        <v>1930430</v>
      </c>
      <c r="DM30" s="644"/>
      <c r="DN30" s="644"/>
      <c r="DO30" s="644"/>
      <c r="DP30" s="644"/>
      <c r="DQ30" s="644"/>
      <c r="DR30" s="644"/>
      <c r="DS30" s="644"/>
      <c r="DT30" s="644"/>
      <c r="DU30" s="644"/>
      <c r="DV30" s="645"/>
      <c r="DW30" s="646">
        <v>14.3</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905686</v>
      </c>
      <c r="S31" s="644"/>
      <c r="T31" s="644"/>
      <c r="U31" s="644"/>
      <c r="V31" s="644"/>
      <c r="W31" s="644"/>
      <c r="X31" s="644"/>
      <c r="Y31" s="645"/>
      <c r="Z31" s="703">
        <v>3.4</v>
      </c>
      <c r="AA31" s="703"/>
      <c r="AB31" s="703"/>
      <c r="AC31" s="703"/>
      <c r="AD31" s="704" t="s">
        <v>228</v>
      </c>
      <c r="AE31" s="704"/>
      <c r="AF31" s="704"/>
      <c r="AG31" s="704"/>
      <c r="AH31" s="704"/>
      <c r="AI31" s="704"/>
      <c r="AJ31" s="704"/>
      <c r="AK31" s="704"/>
      <c r="AL31" s="646" t="s">
        <v>234</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99.3</v>
      </c>
      <c r="BH31" s="642"/>
      <c r="BI31" s="642"/>
      <c r="BJ31" s="642"/>
      <c r="BK31" s="642"/>
      <c r="BL31" s="642"/>
      <c r="BM31" s="647">
        <v>97.7</v>
      </c>
      <c r="BN31" s="720"/>
      <c r="BO31" s="720"/>
      <c r="BP31" s="720"/>
      <c r="BQ31" s="681"/>
      <c r="BR31" s="719">
        <v>98.6</v>
      </c>
      <c r="BS31" s="642"/>
      <c r="BT31" s="642"/>
      <c r="BU31" s="642"/>
      <c r="BV31" s="642"/>
      <c r="BW31" s="642"/>
      <c r="BX31" s="647">
        <v>96.3</v>
      </c>
      <c r="BY31" s="720"/>
      <c r="BZ31" s="720"/>
      <c r="CA31" s="720"/>
      <c r="CB31" s="681"/>
      <c r="CD31" s="727"/>
      <c r="CE31" s="728"/>
      <c r="CF31" s="685" t="s">
        <v>311</v>
      </c>
      <c r="CG31" s="682"/>
      <c r="CH31" s="682"/>
      <c r="CI31" s="682"/>
      <c r="CJ31" s="682"/>
      <c r="CK31" s="682"/>
      <c r="CL31" s="682"/>
      <c r="CM31" s="682"/>
      <c r="CN31" s="682"/>
      <c r="CO31" s="682"/>
      <c r="CP31" s="682"/>
      <c r="CQ31" s="683"/>
      <c r="CR31" s="641">
        <v>176379</v>
      </c>
      <c r="CS31" s="642"/>
      <c r="CT31" s="642"/>
      <c r="CU31" s="642"/>
      <c r="CV31" s="642"/>
      <c r="CW31" s="642"/>
      <c r="CX31" s="642"/>
      <c r="CY31" s="643"/>
      <c r="CZ31" s="646">
        <v>0.7</v>
      </c>
      <c r="DA31" s="675"/>
      <c r="DB31" s="675"/>
      <c r="DC31" s="676"/>
      <c r="DD31" s="649">
        <v>176379</v>
      </c>
      <c r="DE31" s="642"/>
      <c r="DF31" s="642"/>
      <c r="DG31" s="642"/>
      <c r="DH31" s="642"/>
      <c r="DI31" s="642"/>
      <c r="DJ31" s="642"/>
      <c r="DK31" s="643"/>
      <c r="DL31" s="649">
        <v>176379</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522832</v>
      </c>
      <c r="S32" s="644"/>
      <c r="T32" s="644"/>
      <c r="U32" s="644"/>
      <c r="V32" s="644"/>
      <c r="W32" s="644"/>
      <c r="X32" s="644"/>
      <c r="Y32" s="645"/>
      <c r="Z32" s="703">
        <v>1.9</v>
      </c>
      <c r="AA32" s="703"/>
      <c r="AB32" s="703"/>
      <c r="AC32" s="703"/>
      <c r="AD32" s="704" t="s">
        <v>234</v>
      </c>
      <c r="AE32" s="704"/>
      <c r="AF32" s="704"/>
      <c r="AG32" s="704"/>
      <c r="AH32" s="704"/>
      <c r="AI32" s="704"/>
      <c r="AJ32" s="704"/>
      <c r="AK32" s="704"/>
      <c r="AL32" s="646" t="s">
        <v>228</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99.2</v>
      </c>
      <c r="BH32" s="657"/>
      <c r="BI32" s="657"/>
      <c r="BJ32" s="657"/>
      <c r="BK32" s="657"/>
      <c r="BL32" s="657"/>
      <c r="BM32" s="701">
        <v>96.5</v>
      </c>
      <c r="BN32" s="657"/>
      <c r="BO32" s="657"/>
      <c r="BP32" s="657"/>
      <c r="BQ32" s="694"/>
      <c r="BR32" s="718">
        <v>99.1</v>
      </c>
      <c r="BS32" s="657"/>
      <c r="BT32" s="657"/>
      <c r="BU32" s="657"/>
      <c r="BV32" s="657"/>
      <c r="BW32" s="657"/>
      <c r="BX32" s="701">
        <v>96</v>
      </c>
      <c r="BY32" s="657"/>
      <c r="BZ32" s="657"/>
      <c r="CA32" s="657"/>
      <c r="CB32" s="694"/>
      <c r="CD32" s="729"/>
      <c r="CE32" s="730"/>
      <c r="CF32" s="685" t="s">
        <v>314</v>
      </c>
      <c r="CG32" s="682"/>
      <c r="CH32" s="682"/>
      <c r="CI32" s="682"/>
      <c r="CJ32" s="682"/>
      <c r="CK32" s="682"/>
      <c r="CL32" s="682"/>
      <c r="CM32" s="682"/>
      <c r="CN32" s="682"/>
      <c r="CO32" s="682"/>
      <c r="CP32" s="682"/>
      <c r="CQ32" s="683"/>
      <c r="CR32" s="641">
        <v>393</v>
      </c>
      <c r="CS32" s="644"/>
      <c r="CT32" s="644"/>
      <c r="CU32" s="644"/>
      <c r="CV32" s="644"/>
      <c r="CW32" s="644"/>
      <c r="CX32" s="644"/>
      <c r="CY32" s="645"/>
      <c r="CZ32" s="646">
        <v>0</v>
      </c>
      <c r="DA32" s="675"/>
      <c r="DB32" s="675"/>
      <c r="DC32" s="676"/>
      <c r="DD32" s="649">
        <v>393</v>
      </c>
      <c r="DE32" s="644"/>
      <c r="DF32" s="644"/>
      <c r="DG32" s="644"/>
      <c r="DH32" s="644"/>
      <c r="DI32" s="644"/>
      <c r="DJ32" s="644"/>
      <c r="DK32" s="645"/>
      <c r="DL32" s="649">
        <v>393</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339784</v>
      </c>
      <c r="S33" s="644"/>
      <c r="T33" s="644"/>
      <c r="U33" s="644"/>
      <c r="V33" s="644"/>
      <c r="W33" s="644"/>
      <c r="X33" s="644"/>
      <c r="Y33" s="645"/>
      <c r="Z33" s="703">
        <v>1.3</v>
      </c>
      <c r="AA33" s="703"/>
      <c r="AB33" s="703"/>
      <c r="AC33" s="703"/>
      <c r="AD33" s="704" t="s">
        <v>234</v>
      </c>
      <c r="AE33" s="704"/>
      <c r="AF33" s="704"/>
      <c r="AG33" s="704"/>
      <c r="AH33" s="704"/>
      <c r="AI33" s="704"/>
      <c r="AJ33" s="704"/>
      <c r="AK33" s="704"/>
      <c r="AL33" s="646" t="s">
        <v>234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10646882</v>
      </c>
      <c r="CS33" s="642"/>
      <c r="CT33" s="642"/>
      <c r="CU33" s="642"/>
      <c r="CV33" s="642"/>
      <c r="CW33" s="642"/>
      <c r="CX33" s="642"/>
      <c r="CY33" s="643"/>
      <c r="CZ33" s="646">
        <v>40.6</v>
      </c>
      <c r="DA33" s="675"/>
      <c r="DB33" s="675"/>
      <c r="DC33" s="676"/>
      <c r="DD33" s="649">
        <v>8020856</v>
      </c>
      <c r="DE33" s="642"/>
      <c r="DF33" s="642"/>
      <c r="DG33" s="642"/>
      <c r="DH33" s="642"/>
      <c r="DI33" s="642"/>
      <c r="DJ33" s="642"/>
      <c r="DK33" s="643"/>
      <c r="DL33" s="649">
        <v>6699749</v>
      </c>
      <c r="DM33" s="642"/>
      <c r="DN33" s="642"/>
      <c r="DO33" s="642"/>
      <c r="DP33" s="642"/>
      <c r="DQ33" s="642"/>
      <c r="DR33" s="642"/>
      <c r="DS33" s="642"/>
      <c r="DT33" s="642"/>
      <c r="DU33" s="642"/>
      <c r="DV33" s="643"/>
      <c r="DW33" s="646">
        <v>49.5</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622160</v>
      </c>
      <c r="S34" s="644"/>
      <c r="T34" s="644"/>
      <c r="U34" s="644"/>
      <c r="V34" s="644"/>
      <c r="W34" s="644"/>
      <c r="X34" s="644"/>
      <c r="Y34" s="645"/>
      <c r="Z34" s="703">
        <v>2.2999999999999998</v>
      </c>
      <c r="AA34" s="703"/>
      <c r="AB34" s="703"/>
      <c r="AC34" s="703"/>
      <c r="AD34" s="704">
        <v>255</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3186770</v>
      </c>
      <c r="CS34" s="644"/>
      <c r="CT34" s="644"/>
      <c r="CU34" s="644"/>
      <c r="CV34" s="644"/>
      <c r="CW34" s="644"/>
      <c r="CX34" s="644"/>
      <c r="CY34" s="645"/>
      <c r="CZ34" s="646">
        <v>12.2</v>
      </c>
      <c r="DA34" s="675"/>
      <c r="DB34" s="675"/>
      <c r="DC34" s="676"/>
      <c r="DD34" s="649">
        <v>2341808</v>
      </c>
      <c r="DE34" s="644"/>
      <c r="DF34" s="644"/>
      <c r="DG34" s="644"/>
      <c r="DH34" s="644"/>
      <c r="DI34" s="644"/>
      <c r="DJ34" s="644"/>
      <c r="DK34" s="645"/>
      <c r="DL34" s="649">
        <v>1932230</v>
      </c>
      <c r="DM34" s="644"/>
      <c r="DN34" s="644"/>
      <c r="DO34" s="644"/>
      <c r="DP34" s="644"/>
      <c r="DQ34" s="644"/>
      <c r="DR34" s="644"/>
      <c r="DS34" s="644"/>
      <c r="DT34" s="644"/>
      <c r="DU34" s="644"/>
      <c r="DV34" s="645"/>
      <c r="DW34" s="646">
        <v>14.3</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3466021</v>
      </c>
      <c r="S35" s="644"/>
      <c r="T35" s="644"/>
      <c r="U35" s="644"/>
      <c r="V35" s="644"/>
      <c r="W35" s="644"/>
      <c r="X35" s="644"/>
      <c r="Y35" s="645"/>
      <c r="Z35" s="703">
        <v>12.9</v>
      </c>
      <c r="AA35" s="703"/>
      <c r="AB35" s="703"/>
      <c r="AC35" s="703"/>
      <c r="AD35" s="704" t="s">
        <v>234</v>
      </c>
      <c r="AE35" s="704"/>
      <c r="AF35" s="704"/>
      <c r="AG35" s="704"/>
      <c r="AH35" s="704"/>
      <c r="AI35" s="704"/>
      <c r="AJ35" s="704"/>
      <c r="AK35" s="704"/>
      <c r="AL35" s="646" t="s">
        <v>234</v>
      </c>
      <c r="AM35" s="647"/>
      <c r="AN35" s="647"/>
      <c r="AO35" s="705"/>
      <c r="AP35" s="214"/>
      <c r="AQ35" s="709" t="s">
        <v>322</v>
      </c>
      <c r="AR35" s="710"/>
      <c r="AS35" s="710"/>
      <c r="AT35" s="710"/>
      <c r="AU35" s="710"/>
      <c r="AV35" s="710"/>
      <c r="AW35" s="710"/>
      <c r="AX35" s="710"/>
      <c r="AY35" s="711"/>
      <c r="AZ35" s="706">
        <v>4089630</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290182</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300430</v>
      </c>
      <c r="CS35" s="642"/>
      <c r="CT35" s="642"/>
      <c r="CU35" s="642"/>
      <c r="CV35" s="642"/>
      <c r="CW35" s="642"/>
      <c r="CX35" s="642"/>
      <c r="CY35" s="643"/>
      <c r="CZ35" s="646">
        <v>1.1000000000000001</v>
      </c>
      <c r="DA35" s="675"/>
      <c r="DB35" s="675"/>
      <c r="DC35" s="676"/>
      <c r="DD35" s="649">
        <v>218283</v>
      </c>
      <c r="DE35" s="642"/>
      <c r="DF35" s="642"/>
      <c r="DG35" s="642"/>
      <c r="DH35" s="642"/>
      <c r="DI35" s="642"/>
      <c r="DJ35" s="642"/>
      <c r="DK35" s="643"/>
      <c r="DL35" s="649">
        <v>217031</v>
      </c>
      <c r="DM35" s="642"/>
      <c r="DN35" s="642"/>
      <c r="DO35" s="642"/>
      <c r="DP35" s="642"/>
      <c r="DQ35" s="642"/>
      <c r="DR35" s="642"/>
      <c r="DS35" s="642"/>
      <c r="DT35" s="642"/>
      <c r="DU35" s="642"/>
      <c r="DV35" s="643"/>
      <c r="DW35" s="646">
        <v>1.6</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228</v>
      </c>
      <c r="S36" s="644"/>
      <c r="T36" s="644"/>
      <c r="U36" s="644"/>
      <c r="V36" s="644"/>
      <c r="W36" s="644"/>
      <c r="X36" s="644"/>
      <c r="Y36" s="645"/>
      <c r="Z36" s="703" t="s">
        <v>234</v>
      </c>
      <c r="AA36" s="703"/>
      <c r="AB36" s="703"/>
      <c r="AC36" s="703"/>
      <c r="AD36" s="704" t="s">
        <v>228</v>
      </c>
      <c r="AE36" s="704"/>
      <c r="AF36" s="704"/>
      <c r="AG36" s="704"/>
      <c r="AH36" s="704"/>
      <c r="AI36" s="704"/>
      <c r="AJ36" s="704"/>
      <c r="AK36" s="704"/>
      <c r="AL36" s="646" t="s">
        <v>266</v>
      </c>
      <c r="AM36" s="647"/>
      <c r="AN36" s="647"/>
      <c r="AO36" s="705"/>
      <c r="AQ36" s="678" t="s">
        <v>326</v>
      </c>
      <c r="AR36" s="679"/>
      <c r="AS36" s="679"/>
      <c r="AT36" s="679"/>
      <c r="AU36" s="679"/>
      <c r="AV36" s="679"/>
      <c r="AW36" s="679"/>
      <c r="AX36" s="679"/>
      <c r="AY36" s="680"/>
      <c r="AZ36" s="641">
        <v>983860</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190996</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3123475</v>
      </c>
      <c r="CS36" s="644"/>
      <c r="CT36" s="644"/>
      <c r="CU36" s="644"/>
      <c r="CV36" s="644"/>
      <c r="CW36" s="644"/>
      <c r="CX36" s="644"/>
      <c r="CY36" s="645"/>
      <c r="CZ36" s="646">
        <v>11.9</v>
      </c>
      <c r="DA36" s="675"/>
      <c r="DB36" s="675"/>
      <c r="DC36" s="676"/>
      <c r="DD36" s="649">
        <v>2462577</v>
      </c>
      <c r="DE36" s="644"/>
      <c r="DF36" s="644"/>
      <c r="DG36" s="644"/>
      <c r="DH36" s="644"/>
      <c r="DI36" s="644"/>
      <c r="DJ36" s="644"/>
      <c r="DK36" s="645"/>
      <c r="DL36" s="649">
        <v>1887989</v>
      </c>
      <c r="DM36" s="644"/>
      <c r="DN36" s="644"/>
      <c r="DO36" s="644"/>
      <c r="DP36" s="644"/>
      <c r="DQ36" s="644"/>
      <c r="DR36" s="644"/>
      <c r="DS36" s="644"/>
      <c r="DT36" s="644"/>
      <c r="DU36" s="644"/>
      <c r="DV36" s="645"/>
      <c r="DW36" s="646">
        <v>14</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803521</v>
      </c>
      <c r="S37" s="644"/>
      <c r="T37" s="644"/>
      <c r="U37" s="644"/>
      <c r="V37" s="644"/>
      <c r="W37" s="644"/>
      <c r="X37" s="644"/>
      <c r="Y37" s="645"/>
      <c r="Z37" s="703">
        <v>3</v>
      </c>
      <c r="AA37" s="703"/>
      <c r="AB37" s="703"/>
      <c r="AC37" s="703"/>
      <c r="AD37" s="704" t="s">
        <v>234</v>
      </c>
      <c r="AE37" s="704"/>
      <c r="AF37" s="704"/>
      <c r="AG37" s="704"/>
      <c r="AH37" s="704"/>
      <c r="AI37" s="704"/>
      <c r="AJ37" s="704"/>
      <c r="AK37" s="704"/>
      <c r="AL37" s="646" t="s">
        <v>266</v>
      </c>
      <c r="AM37" s="647"/>
      <c r="AN37" s="647"/>
      <c r="AO37" s="705"/>
      <c r="AQ37" s="678" t="s">
        <v>330</v>
      </c>
      <c r="AR37" s="679"/>
      <c r="AS37" s="679"/>
      <c r="AT37" s="679"/>
      <c r="AU37" s="679"/>
      <c r="AV37" s="679"/>
      <c r="AW37" s="679"/>
      <c r="AX37" s="679"/>
      <c r="AY37" s="680"/>
      <c r="AZ37" s="641">
        <v>798240</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7213</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1362188</v>
      </c>
      <c r="CS37" s="642"/>
      <c r="CT37" s="642"/>
      <c r="CU37" s="642"/>
      <c r="CV37" s="642"/>
      <c r="CW37" s="642"/>
      <c r="CX37" s="642"/>
      <c r="CY37" s="643"/>
      <c r="CZ37" s="646">
        <v>5.2</v>
      </c>
      <c r="DA37" s="675"/>
      <c r="DB37" s="675"/>
      <c r="DC37" s="676"/>
      <c r="DD37" s="649">
        <v>1352268</v>
      </c>
      <c r="DE37" s="642"/>
      <c r="DF37" s="642"/>
      <c r="DG37" s="642"/>
      <c r="DH37" s="642"/>
      <c r="DI37" s="642"/>
      <c r="DJ37" s="642"/>
      <c r="DK37" s="643"/>
      <c r="DL37" s="649">
        <v>1312551</v>
      </c>
      <c r="DM37" s="642"/>
      <c r="DN37" s="642"/>
      <c r="DO37" s="642"/>
      <c r="DP37" s="642"/>
      <c r="DQ37" s="642"/>
      <c r="DR37" s="642"/>
      <c r="DS37" s="642"/>
      <c r="DT37" s="642"/>
      <c r="DU37" s="642"/>
      <c r="DV37" s="643"/>
      <c r="DW37" s="646">
        <v>9.6999999999999993</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26875346</v>
      </c>
      <c r="S38" s="693"/>
      <c r="T38" s="693"/>
      <c r="U38" s="693"/>
      <c r="V38" s="693"/>
      <c r="W38" s="693"/>
      <c r="X38" s="693"/>
      <c r="Y38" s="698"/>
      <c r="Z38" s="699">
        <v>100</v>
      </c>
      <c r="AA38" s="699"/>
      <c r="AB38" s="699"/>
      <c r="AC38" s="699"/>
      <c r="AD38" s="700">
        <v>12723704</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27952</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11310</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3236053</v>
      </c>
      <c r="CS38" s="644"/>
      <c r="CT38" s="644"/>
      <c r="CU38" s="644"/>
      <c r="CV38" s="644"/>
      <c r="CW38" s="644"/>
      <c r="CX38" s="644"/>
      <c r="CY38" s="645"/>
      <c r="CZ38" s="646">
        <v>12.4</v>
      </c>
      <c r="DA38" s="675"/>
      <c r="DB38" s="675"/>
      <c r="DC38" s="676"/>
      <c r="DD38" s="649">
        <v>2872425</v>
      </c>
      <c r="DE38" s="644"/>
      <c r="DF38" s="644"/>
      <c r="DG38" s="644"/>
      <c r="DH38" s="644"/>
      <c r="DI38" s="644"/>
      <c r="DJ38" s="644"/>
      <c r="DK38" s="645"/>
      <c r="DL38" s="649">
        <v>2662499</v>
      </c>
      <c r="DM38" s="644"/>
      <c r="DN38" s="644"/>
      <c r="DO38" s="644"/>
      <c r="DP38" s="644"/>
      <c r="DQ38" s="644"/>
      <c r="DR38" s="644"/>
      <c r="DS38" s="644"/>
      <c r="DT38" s="644"/>
      <c r="DU38" s="644"/>
      <c r="DV38" s="645"/>
      <c r="DW38" s="646">
        <v>19.7</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t="s">
        <v>234</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83</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330163</v>
      </c>
      <c r="CS39" s="642"/>
      <c r="CT39" s="642"/>
      <c r="CU39" s="642"/>
      <c r="CV39" s="642"/>
      <c r="CW39" s="642"/>
      <c r="CX39" s="642"/>
      <c r="CY39" s="643"/>
      <c r="CZ39" s="646">
        <v>1.3</v>
      </c>
      <c r="DA39" s="675"/>
      <c r="DB39" s="675"/>
      <c r="DC39" s="676"/>
      <c r="DD39" s="649">
        <v>31169</v>
      </c>
      <c r="DE39" s="642"/>
      <c r="DF39" s="642"/>
      <c r="DG39" s="642"/>
      <c r="DH39" s="642"/>
      <c r="DI39" s="642"/>
      <c r="DJ39" s="642"/>
      <c r="DK39" s="643"/>
      <c r="DL39" s="649" t="s">
        <v>234</v>
      </c>
      <c r="DM39" s="642"/>
      <c r="DN39" s="642"/>
      <c r="DO39" s="642"/>
      <c r="DP39" s="642"/>
      <c r="DQ39" s="642"/>
      <c r="DR39" s="642"/>
      <c r="DS39" s="642"/>
      <c r="DT39" s="642"/>
      <c r="DU39" s="642"/>
      <c r="DV39" s="643"/>
      <c r="DW39" s="646" t="s">
        <v>234</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430071</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128</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469991</v>
      </c>
      <c r="CS40" s="644"/>
      <c r="CT40" s="644"/>
      <c r="CU40" s="644"/>
      <c r="CV40" s="644"/>
      <c r="CW40" s="644"/>
      <c r="CX40" s="644"/>
      <c r="CY40" s="645"/>
      <c r="CZ40" s="646">
        <v>1.8</v>
      </c>
      <c r="DA40" s="675"/>
      <c r="DB40" s="675"/>
      <c r="DC40" s="676"/>
      <c r="DD40" s="649">
        <v>94594</v>
      </c>
      <c r="DE40" s="644"/>
      <c r="DF40" s="644"/>
      <c r="DG40" s="644"/>
      <c r="DH40" s="644"/>
      <c r="DI40" s="644"/>
      <c r="DJ40" s="644"/>
      <c r="DK40" s="645"/>
      <c r="DL40" s="649" t="s">
        <v>234</v>
      </c>
      <c r="DM40" s="644"/>
      <c r="DN40" s="644"/>
      <c r="DO40" s="644"/>
      <c r="DP40" s="644"/>
      <c r="DQ40" s="644"/>
      <c r="DR40" s="644"/>
      <c r="DS40" s="644"/>
      <c r="DT40" s="644"/>
      <c r="DU40" s="644"/>
      <c r="DV40" s="645"/>
      <c r="DW40" s="646" t="s">
        <v>234</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1849507</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363</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266</v>
      </c>
      <c r="CS41" s="642"/>
      <c r="CT41" s="642"/>
      <c r="CU41" s="642"/>
      <c r="CV41" s="642"/>
      <c r="CW41" s="642"/>
      <c r="CX41" s="642"/>
      <c r="CY41" s="643"/>
      <c r="CZ41" s="646" t="s">
        <v>234</v>
      </c>
      <c r="DA41" s="675"/>
      <c r="DB41" s="675"/>
      <c r="DC41" s="676"/>
      <c r="DD41" s="649" t="s">
        <v>234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5941722</v>
      </c>
      <c r="CS42" s="644"/>
      <c r="CT42" s="644"/>
      <c r="CU42" s="644"/>
      <c r="CV42" s="644"/>
      <c r="CW42" s="644"/>
      <c r="CX42" s="644"/>
      <c r="CY42" s="645"/>
      <c r="CZ42" s="646">
        <v>22.7</v>
      </c>
      <c r="DA42" s="647"/>
      <c r="DB42" s="647"/>
      <c r="DC42" s="648"/>
      <c r="DD42" s="649">
        <v>832536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88631</v>
      </c>
      <c r="CS43" s="642"/>
      <c r="CT43" s="642"/>
      <c r="CU43" s="642"/>
      <c r="CV43" s="642"/>
      <c r="CW43" s="642"/>
      <c r="CX43" s="642"/>
      <c r="CY43" s="643"/>
      <c r="CZ43" s="646">
        <v>0.3</v>
      </c>
      <c r="DA43" s="675"/>
      <c r="DB43" s="675"/>
      <c r="DC43" s="676"/>
      <c r="DD43" s="649">
        <v>67615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302</v>
      </c>
      <c r="CE44" s="670"/>
      <c r="CF44" s="638" t="s">
        <v>352</v>
      </c>
      <c r="CG44" s="639"/>
      <c r="CH44" s="639"/>
      <c r="CI44" s="639"/>
      <c r="CJ44" s="639"/>
      <c r="CK44" s="639"/>
      <c r="CL44" s="639"/>
      <c r="CM44" s="639"/>
      <c r="CN44" s="639"/>
      <c r="CO44" s="639"/>
      <c r="CP44" s="639"/>
      <c r="CQ44" s="640"/>
      <c r="CR44" s="641">
        <v>5698398</v>
      </c>
      <c r="CS44" s="644"/>
      <c r="CT44" s="644"/>
      <c r="CU44" s="644"/>
      <c r="CV44" s="644"/>
      <c r="CW44" s="644"/>
      <c r="CX44" s="644"/>
      <c r="CY44" s="645"/>
      <c r="CZ44" s="646">
        <v>21.8</v>
      </c>
      <c r="DA44" s="647"/>
      <c r="DB44" s="647"/>
      <c r="DC44" s="648"/>
      <c r="DD44" s="649">
        <v>795743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3064256</v>
      </c>
      <c r="CS45" s="642"/>
      <c r="CT45" s="642"/>
      <c r="CU45" s="642"/>
      <c r="CV45" s="642"/>
      <c r="CW45" s="642"/>
      <c r="CX45" s="642"/>
      <c r="CY45" s="643"/>
      <c r="CZ45" s="646">
        <v>11.7</v>
      </c>
      <c r="DA45" s="675"/>
      <c r="DB45" s="675"/>
      <c r="DC45" s="676"/>
      <c r="DD45" s="649">
        <v>38525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2496427</v>
      </c>
      <c r="CS46" s="644"/>
      <c r="CT46" s="644"/>
      <c r="CU46" s="644"/>
      <c r="CV46" s="644"/>
      <c r="CW46" s="644"/>
      <c r="CX46" s="644"/>
      <c r="CY46" s="645"/>
      <c r="CZ46" s="646">
        <v>9.5</v>
      </c>
      <c r="DA46" s="647"/>
      <c r="DB46" s="647"/>
      <c r="DC46" s="648"/>
      <c r="DD46" s="649">
        <v>689403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v>243324</v>
      </c>
      <c r="CS47" s="642"/>
      <c r="CT47" s="642"/>
      <c r="CU47" s="642"/>
      <c r="CV47" s="642"/>
      <c r="CW47" s="642"/>
      <c r="CX47" s="642"/>
      <c r="CY47" s="643"/>
      <c r="CZ47" s="646">
        <v>0.9</v>
      </c>
      <c r="DA47" s="675"/>
      <c r="DB47" s="675"/>
      <c r="DC47" s="676"/>
      <c r="DD47" s="649">
        <v>36793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266</v>
      </c>
      <c r="CS48" s="644"/>
      <c r="CT48" s="644"/>
      <c r="CU48" s="644"/>
      <c r="CV48" s="644"/>
      <c r="CW48" s="644"/>
      <c r="CX48" s="644"/>
      <c r="CY48" s="645"/>
      <c r="CZ48" s="646" t="s">
        <v>228</v>
      </c>
      <c r="DA48" s="647"/>
      <c r="DB48" s="647"/>
      <c r="DC48" s="648"/>
      <c r="DD48" s="649" t="s">
        <v>234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26193981</v>
      </c>
      <c r="CS49" s="657"/>
      <c r="CT49" s="657"/>
      <c r="CU49" s="657"/>
      <c r="CV49" s="657"/>
      <c r="CW49" s="657"/>
      <c r="CX49" s="657"/>
      <c r="CY49" s="658"/>
      <c r="CZ49" s="659">
        <v>100</v>
      </c>
      <c r="DA49" s="660"/>
      <c r="DB49" s="660"/>
      <c r="DC49" s="661"/>
      <c r="DD49" s="662">
        <v>15111570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PGqGYxUzL64LF0n2YsRxziO6WwN2wznJQQXfdPvPGA5zLs4fqr6sZ1Lz0S/eShGD6sg+E1XJjUSGSRuXE0sazA==" saltValue="X1g3m44WXmKc1wOiI7XtZ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A136"/>
  <sheetViews>
    <sheetView zoomScale="60" zoomScaleNormal="60" zoomScaleSheetLayoutView="70" workbookViewId="0">
      <selection activeCell="AP20" sqref="AP20:AT20"/>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26868</v>
      </c>
      <c r="R7" s="1174"/>
      <c r="S7" s="1174"/>
      <c r="T7" s="1174"/>
      <c r="U7" s="1174"/>
      <c r="V7" s="1174">
        <v>26189</v>
      </c>
      <c r="W7" s="1174"/>
      <c r="X7" s="1174"/>
      <c r="Y7" s="1174"/>
      <c r="Z7" s="1174"/>
      <c r="AA7" s="1174">
        <v>679</v>
      </c>
      <c r="AB7" s="1174"/>
      <c r="AC7" s="1174"/>
      <c r="AD7" s="1174"/>
      <c r="AE7" s="1175"/>
      <c r="AF7" s="1176">
        <v>651</v>
      </c>
      <c r="AG7" s="1177"/>
      <c r="AH7" s="1177"/>
      <c r="AI7" s="1177"/>
      <c r="AJ7" s="1178"/>
      <c r="AK7" s="1160">
        <v>522</v>
      </c>
      <c r="AL7" s="1161"/>
      <c r="AM7" s="1161"/>
      <c r="AN7" s="1161"/>
      <c r="AO7" s="1161"/>
      <c r="AP7" s="1161">
        <v>24214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603</v>
      </c>
      <c r="BS7" s="1164" t="s">
        <v>599</v>
      </c>
      <c r="BT7" s="1165"/>
      <c r="BU7" s="1165"/>
      <c r="BV7" s="1165"/>
      <c r="BW7" s="1165"/>
      <c r="BX7" s="1165"/>
      <c r="BY7" s="1165"/>
      <c r="BZ7" s="1165"/>
      <c r="CA7" s="1165"/>
      <c r="CB7" s="1165"/>
      <c r="CC7" s="1165"/>
      <c r="CD7" s="1165"/>
      <c r="CE7" s="1165"/>
      <c r="CF7" s="1165"/>
      <c r="CG7" s="1166"/>
      <c r="CH7" s="1157">
        <v>324</v>
      </c>
      <c r="CI7" s="1158"/>
      <c r="CJ7" s="1158"/>
      <c r="CK7" s="1158"/>
      <c r="CL7" s="1159"/>
      <c r="CM7" s="1157">
        <v>783</v>
      </c>
      <c r="CN7" s="1158"/>
      <c r="CO7" s="1158"/>
      <c r="CP7" s="1158"/>
      <c r="CQ7" s="1159"/>
      <c r="CR7" s="1157">
        <v>10</v>
      </c>
      <c r="CS7" s="1158"/>
      <c r="CT7" s="1158"/>
      <c r="CU7" s="1158"/>
      <c r="CV7" s="1159"/>
      <c r="CW7" s="1157">
        <v>0</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x14ac:dyDescent="0.15">
      <c r="A8" s="241">
        <v>2</v>
      </c>
      <c r="B8" s="1106" t="s">
        <v>381</v>
      </c>
      <c r="C8" s="1107"/>
      <c r="D8" s="1107"/>
      <c r="E8" s="1107"/>
      <c r="F8" s="1107"/>
      <c r="G8" s="1107"/>
      <c r="H8" s="1107"/>
      <c r="I8" s="1107"/>
      <c r="J8" s="1107"/>
      <c r="K8" s="1107"/>
      <c r="L8" s="1107"/>
      <c r="M8" s="1107"/>
      <c r="N8" s="1107"/>
      <c r="O8" s="1107"/>
      <c r="P8" s="1108"/>
      <c r="Q8" s="1112">
        <v>19</v>
      </c>
      <c r="R8" s="1113"/>
      <c r="S8" s="1113"/>
      <c r="T8" s="1113"/>
      <c r="U8" s="1113"/>
      <c r="V8" s="1113">
        <v>17</v>
      </c>
      <c r="W8" s="1113"/>
      <c r="X8" s="1113"/>
      <c r="Y8" s="1113"/>
      <c r="Z8" s="1113"/>
      <c r="AA8" s="1113">
        <v>1</v>
      </c>
      <c r="AB8" s="1113"/>
      <c r="AC8" s="1113"/>
      <c r="AD8" s="1113"/>
      <c r="AE8" s="1114"/>
      <c r="AF8" s="1088">
        <v>1</v>
      </c>
      <c r="AG8" s="1089"/>
      <c r="AH8" s="1089"/>
      <c r="AI8" s="1089"/>
      <c r="AJ8" s="1090"/>
      <c r="AK8" s="1155">
        <v>0</v>
      </c>
      <c r="AL8" s="1156"/>
      <c r="AM8" s="1156"/>
      <c r="AN8" s="1156"/>
      <c r="AO8" s="1156"/>
      <c r="AP8" s="1156">
        <v>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600</v>
      </c>
      <c r="BT8" s="1084"/>
      <c r="BU8" s="1084"/>
      <c r="BV8" s="1084"/>
      <c r="BW8" s="1084"/>
      <c r="BX8" s="1084"/>
      <c r="BY8" s="1084"/>
      <c r="BZ8" s="1084"/>
      <c r="CA8" s="1084"/>
      <c r="CB8" s="1084"/>
      <c r="CC8" s="1084"/>
      <c r="CD8" s="1084"/>
      <c r="CE8" s="1084"/>
      <c r="CF8" s="1084"/>
      <c r="CG8" s="1085"/>
      <c r="CH8" s="1058">
        <v>-7</v>
      </c>
      <c r="CI8" s="1059"/>
      <c r="CJ8" s="1059"/>
      <c r="CK8" s="1059"/>
      <c r="CL8" s="1060"/>
      <c r="CM8" s="1058">
        <v>63</v>
      </c>
      <c r="CN8" s="1059"/>
      <c r="CO8" s="1059"/>
      <c r="CP8" s="1059"/>
      <c r="CQ8" s="1060"/>
      <c r="CR8" s="1058">
        <v>30</v>
      </c>
      <c r="CS8" s="1059"/>
      <c r="CT8" s="1059"/>
      <c r="CU8" s="1059"/>
      <c r="CV8" s="1060"/>
      <c r="CW8" s="1058">
        <v>0</v>
      </c>
      <c r="CX8" s="1059"/>
      <c r="CY8" s="1059"/>
      <c r="CZ8" s="1059"/>
      <c r="DA8" s="1060"/>
      <c r="DB8" s="1058">
        <v>0</v>
      </c>
      <c r="DC8" s="1059"/>
      <c r="DD8" s="1059"/>
      <c r="DE8" s="1059"/>
      <c r="DF8" s="1060"/>
      <c r="DG8" s="1058">
        <v>0</v>
      </c>
      <c r="DH8" s="1059"/>
      <c r="DI8" s="1059"/>
      <c r="DJ8" s="1059"/>
      <c r="DK8" s="1060"/>
      <c r="DL8" s="1058">
        <v>0</v>
      </c>
      <c r="DM8" s="1059"/>
      <c r="DN8" s="1059"/>
      <c r="DO8" s="1059"/>
      <c r="DP8" s="1060"/>
      <c r="DQ8" s="1058">
        <v>0</v>
      </c>
      <c r="DR8" s="1059"/>
      <c r="DS8" s="1059"/>
      <c r="DT8" s="1059"/>
      <c r="DU8" s="1060"/>
      <c r="DV8" s="1061"/>
      <c r="DW8" s="1062"/>
      <c r="DX8" s="1062"/>
      <c r="DY8" s="1062"/>
      <c r="DZ8" s="1063"/>
      <c r="EA8" s="234"/>
    </row>
    <row r="9" spans="1:131" s="235" customFormat="1" ht="26.25" customHeight="1" x14ac:dyDescent="0.15">
      <c r="A9" s="241">
        <v>3</v>
      </c>
      <c r="B9" s="1106" t="s">
        <v>382</v>
      </c>
      <c r="C9" s="1107"/>
      <c r="D9" s="1107"/>
      <c r="E9" s="1107"/>
      <c r="F9" s="1107"/>
      <c r="G9" s="1107"/>
      <c r="H9" s="1107"/>
      <c r="I9" s="1107"/>
      <c r="J9" s="1107"/>
      <c r="K9" s="1107"/>
      <c r="L9" s="1107"/>
      <c r="M9" s="1107"/>
      <c r="N9" s="1107"/>
      <c r="O9" s="1107"/>
      <c r="P9" s="1108"/>
      <c r="Q9" s="1112">
        <v>5</v>
      </c>
      <c r="R9" s="1113"/>
      <c r="S9" s="1113"/>
      <c r="T9" s="1113"/>
      <c r="U9" s="1113"/>
      <c r="V9" s="1113">
        <v>4</v>
      </c>
      <c r="W9" s="1113"/>
      <c r="X9" s="1113"/>
      <c r="Y9" s="1113"/>
      <c r="Z9" s="1113"/>
      <c r="AA9" s="1113">
        <v>1</v>
      </c>
      <c r="AB9" s="1113"/>
      <c r="AC9" s="1113"/>
      <c r="AD9" s="1113"/>
      <c r="AE9" s="1114"/>
      <c r="AF9" s="1088">
        <v>1</v>
      </c>
      <c r="AG9" s="1089"/>
      <c r="AH9" s="1089"/>
      <c r="AI9" s="1089"/>
      <c r="AJ9" s="1090"/>
      <c r="AK9" s="1155">
        <v>2</v>
      </c>
      <c r="AL9" s="1156"/>
      <c r="AM9" s="1156"/>
      <c r="AN9" s="1156"/>
      <c r="AO9" s="1156"/>
      <c r="AP9" s="1156">
        <v>0</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601</v>
      </c>
      <c r="BT9" s="1084"/>
      <c r="BU9" s="1084"/>
      <c r="BV9" s="1084"/>
      <c r="BW9" s="1084"/>
      <c r="BX9" s="1084"/>
      <c r="BY9" s="1084"/>
      <c r="BZ9" s="1084"/>
      <c r="CA9" s="1084"/>
      <c r="CB9" s="1084"/>
      <c r="CC9" s="1084"/>
      <c r="CD9" s="1084"/>
      <c r="CE9" s="1084"/>
      <c r="CF9" s="1084"/>
      <c r="CG9" s="1085"/>
      <c r="CH9" s="1058">
        <v>1</v>
      </c>
      <c r="CI9" s="1059"/>
      <c r="CJ9" s="1059"/>
      <c r="CK9" s="1059"/>
      <c r="CL9" s="1060"/>
      <c r="CM9" s="1058">
        <v>327</v>
      </c>
      <c r="CN9" s="1059"/>
      <c r="CO9" s="1059"/>
      <c r="CP9" s="1059"/>
      <c r="CQ9" s="1060"/>
      <c r="CR9" s="1058">
        <v>316</v>
      </c>
      <c r="CS9" s="1059"/>
      <c r="CT9" s="1059"/>
      <c r="CU9" s="1059"/>
      <c r="CV9" s="1060"/>
      <c r="CW9" s="1058">
        <v>0</v>
      </c>
      <c r="CX9" s="1059"/>
      <c r="CY9" s="1059"/>
      <c r="CZ9" s="1059"/>
      <c r="DA9" s="1060"/>
      <c r="DB9" s="1058">
        <v>0</v>
      </c>
      <c r="DC9" s="1059"/>
      <c r="DD9" s="1059"/>
      <c r="DE9" s="1059"/>
      <c r="DF9" s="1060"/>
      <c r="DG9" s="1058">
        <v>0</v>
      </c>
      <c r="DH9" s="1059"/>
      <c r="DI9" s="1059"/>
      <c r="DJ9" s="1059"/>
      <c r="DK9" s="1060"/>
      <c r="DL9" s="1058">
        <v>0</v>
      </c>
      <c r="DM9" s="1059"/>
      <c r="DN9" s="1059"/>
      <c r="DO9" s="1059"/>
      <c r="DP9" s="1060"/>
      <c r="DQ9" s="1058">
        <v>0</v>
      </c>
      <c r="DR9" s="1059"/>
      <c r="DS9" s="1059"/>
      <c r="DT9" s="1059"/>
      <c r="DU9" s="1060"/>
      <c r="DV9" s="1061"/>
      <c r="DW9" s="1062"/>
      <c r="DX9" s="1062"/>
      <c r="DY9" s="1062"/>
      <c r="DZ9" s="1063"/>
      <c r="EA9" s="234"/>
    </row>
    <row r="10" spans="1:131" s="235" customFormat="1" ht="26.25" customHeight="1" x14ac:dyDescent="0.15">
      <c r="A10" s="241">
        <v>4</v>
      </c>
      <c r="B10" s="1106" t="s">
        <v>383</v>
      </c>
      <c r="C10" s="1107"/>
      <c r="D10" s="1107"/>
      <c r="E10" s="1107"/>
      <c r="F10" s="1107"/>
      <c r="G10" s="1107"/>
      <c r="H10" s="1107"/>
      <c r="I10" s="1107"/>
      <c r="J10" s="1107"/>
      <c r="K10" s="1107"/>
      <c r="L10" s="1107"/>
      <c r="M10" s="1107"/>
      <c r="N10" s="1107"/>
      <c r="O10" s="1107"/>
      <c r="P10" s="1108"/>
      <c r="Q10" s="1112">
        <v>51</v>
      </c>
      <c r="R10" s="1113"/>
      <c r="S10" s="1113"/>
      <c r="T10" s="1113"/>
      <c r="U10" s="1113"/>
      <c r="V10" s="1113">
        <v>51</v>
      </c>
      <c r="W10" s="1113"/>
      <c r="X10" s="1113"/>
      <c r="Y10" s="1113"/>
      <c r="Z10" s="1113"/>
      <c r="AA10" s="1113" t="s">
        <v>583</v>
      </c>
      <c r="AB10" s="1113"/>
      <c r="AC10" s="1113"/>
      <c r="AD10" s="1113"/>
      <c r="AE10" s="1114"/>
      <c r="AF10" s="1088" t="s">
        <v>228</v>
      </c>
      <c r="AG10" s="1089"/>
      <c r="AH10" s="1089"/>
      <c r="AI10" s="1089"/>
      <c r="AJ10" s="1090"/>
      <c r="AK10" s="1155">
        <v>51</v>
      </c>
      <c r="AL10" s="1156"/>
      <c r="AM10" s="1156"/>
      <c r="AN10" s="1156"/>
      <c r="AO10" s="1156"/>
      <c r="AP10" s="1156">
        <v>268</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602</v>
      </c>
      <c r="BT10" s="1084"/>
      <c r="BU10" s="1084"/>
      <c r="BV10" s="1084"/>
      <c r="BW10" s="1084"/>
      <c r="BX10" s="1084"/>
      <c r="BY10" s="1084"/>
      <c r="BZ10" s="1084"/>
      <c r="CA10" s="1084"/>
      <c r="CB10" s="1084"/>
      <c r="CC10" s="1084"/>
      <c r="CD10" s="1084"/>
      <c r="CE10" s="1084"/>
      <c r="CF10" s="1084"/>
      <c r="CG10" s="1085"/>
      <c r="CH10" s="1058">
        <v>-174</v>
      </c>
      <c r="CI10" s="1059"/>
      <c r="CJ10" s="1059"/>
      <c r="CK10" s="1059"/>
      <c r="CL10" s="1060"/>
      <c r="CM10" s="1058">
        <v>606</v>
      </c>
      <c r="CN10" s="1059"/>
      <c r="CO10" s="1059"/>
      <c r="CP10" s="1059"/>
      <c r="CQ10" s="1060"/>
      <c r="CR10" s="1058">
        <v>6</v>
      </c>
      <c r="CS10" s="1059"/>
      <c r="CT10" s="1059"/>
      <c r="CU10" s="1059"/>
      <c r="CV10" s="1060"/>
      <c r="CW10" s="1058">
        <v>0</v>
      </c>
      <c r="CX10" s="1059"/>
      <c r="CY10" s="1059"/>
      <c r="CZ10" s="1059"/>
      <c r="DA10" s="1060"/>
      <c r="DB10" s="1058">
        <v>0</v>
      </c>
      <c r="DC10" s="1059"/>
      <c r="DD10" s="1059"/>
      <c r="DE10" s="1059"/>
      <c r="DF10" s="1060"/>
      <c r="DG10" s="1058">
        <v>0</v>
      </c>
      <c r="DH10" s="1059"/>
      <c r="DI10" s="1059"/>
      <c r="DJ10" s="1059"/>
      <c r="DK10" s="1060"/>
      <c r="DL10" s="1058">
        <v>0</v>
      </c>
      <c r="DM10" s="1059"/>
      <c r="DN10" s="1059"/>
      <c r="DO10" s="1059"/>
      <c r="DP10" s="1060"/>
      <c r="DQ10" s="1058">
        <v>0</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37">
        <v>26875</v>
      </c>
      <c r="R23" s="1138"/>
      <c r="S23" s="1138"/>
      <c r="T23" s="1138"/>
      <c r="U23" s="1138"/>
      <c r="V23" s="1138">
        <v>26194</v>
      </c>
      <c r="W23" s="1138"/>
      <c r="X23" s="1138"/>
      <c r="Y23" s="1138"/>
      <c r="Z23" s="1138"/>
      <c r="AA23" s="1138">
        <v>681</v>
      </c>
      <c r="AB23" s="1138"/>
      <c r="AC23" s="1138"/>
      <c r="AD23" s="1138"/>
      <c r="AE23" s="1139"/>
      <c r="AF23" s="1140">
        <v>653</v>
      </c>
      <c r="AG23" s="1138"/>
      <c r="AH23" s="1138"/>
      <c r="AI23" s="1138"/>
      <c r="AJ23" s="1141"/>
      <c r="AK23" s="1142"/>
      <c r="AL23" s="1143"/>
      <c r="AM23" s="1143"/>
      <c r="AN23" s="1143"/>
      <c r="AO23" s="1143"/>
      <c r="AP23" s="1138">
        <v>24482</v>
      </c>
      <c r="AQ23" s="1138"/>
      <c r="AR23" s="1138"/>
      <c r="AS23" s="1138"/>
      <c r="AT23" s="1138"/>
      <c r="AU23" s="1144"/>
      <c r="AV23" s="1144"/>
      <c r="AW23" s="1144"/>
      <c r="AX23" s="1144"/>
      <c r="AY23" s="1145"/>
      <c r="AZ23" s="1134" t="s">
        <v>228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397</v>
      </c>
      <c r="C28" s="1120"/>
      <c r="D28" s="1120"/>
      <c r="E28" s="1120"/>
      <c r="F28" s="1120"/>
      <c r="G28" s="1120"/>
      <c r="H28" s="1120"/>
      <c r="I28" s="1120"/>
      <c r="J28" s="1120"/>
      <c r="K28" s="1120"/>
      <c r="L28" s="1120"/>
      <c r="M28" s="1120"/>
      <c r="N28" s="1120"/>
      <c r="O28" s="1120"/>
      <c r="P28" s="1121"/>
      <c r="Q28" s="1122">
        <v>6809</v>
      </c>
      <c r="R28" s="1123"/>
      <c r="S28" s="1123"/>
      <c r="T28" s="1123"/>
      <c r="U28" s="1123"/>
      <c r="V28" s="1123">
        <v>6518</v>
      </c>
      <c r="W28" s="1123"/>
      <c r="X28" s="1123"/>
      <c r="Y28" s="1123"/>
      <c r="Z28" s="1123"/>
      <c r="AA28" s="1123">
        <v>290</v>
      </c>
      <c r="AB28" s="1123"/>
      <c r="AC28" s="1123"/>
      <c r="AD28" s="1123"/>
      <c r="AE28" s="1124"/>
      <c r="AF28" s="1125">
        <v>290</v>
      </c>
      <c r="AG28" s="1123"/>
      <c r="AH28" s="1123"/>
      <c r="AI28" s="1123"/>
      <c r="AJ28" s="1126"/>
      <c r="AK28" s="1127">
        <v>486</v>
      </c>
      <c r="AL28" s="1115"/>
      <c r="AM28" s="1115"/>
      <c r="AN28" s="1115"/>
      <c r="AO28" s="1115"/>
      <c r="AP28" s="1115" t="s">
        <v>609</v>
      </c>
      <c r="AQ28" s="1115"/>
      <c r="AR28" s="1115"/>
      <c r="AS28" s="1115"/>
      <c r="AT28" s="1115"/>
      <c r="AU28" s="1115" t="s">
        <v>584</v>
      </c>
      <c r="AV28" s="1115"/>
      <c r="AW28" s="1115"/>
      <c r="AX28" s="1115"/>
      <c r="AY28" s="1115"/>
      <c r="AZ28" s="1116" t="s">
        <v>584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398</v>
      </c>
      <c r="C29" s="1107"/>
      <c r="D29" s="1107"/>
      <c r="E29" s="1107"/>
      <c r="F29" s="1107"/>
      <c r="G29" s="1107"/>
      <c r="H29" s="1107"/>
      <c r="I29" s="1107"/>
      <c r="J29" s="1107"/>
      <c r="K29" s="1107"/>
      <c r="L29" s="1107"/>
      <c r="M29" s="1107"/>
      <c r="N29" s="1107"/>
      <c r="O29" s="1107"/>
      <c r="P29" s="1108"/>
      <c r="Q29" s="1112">
        <v>29</v>
      </c>
      <c r="R29" s="1113"/>
      <c r="S29" s="1113"/>
      <c r="T29" s="1113"/>
      <c r="U29" s="1113"/>
      <c r="V29" s="1113">
        <v>29</v>
      </c>
      <c r="W29" s="1113"/>
      <c r="X29" s="1113"/>
      <c r="Y29" s="1113"/>
      <c r="Z29" s="1113"/>
      <c r="AA29" s="1113">
        <f>Q29-V29</f>
        <v>0</v>
      </c>
      <c r="AB29" s="1113"/>
      <c r="AC29" s="1113"/>
      <c r="AD29" s="1113"/>
      <c r="AE29" s="1114"/>
      <c r="AF29" s="1088">
        <v>0</v>
      </c>
      <c r="AG29" s="1089"/>
      <c r="AH29" s="1089"/>
      <c r="AI29" s="1089"/>
      <c r="AJ29" s="1090"/>
      <c r="AK29" s="1049">
        <v>9</v>
      </c>
      <c r="AL29" s="1040"/>
      <c r="AM29" s="1040"/>
      <c r="AN29" s="1040"/>
      <c r="AO29" s="1040"/>
      <c r="AP29" s="1040" t="s">
        <v>610</v>
      </c>
      <c r="AQ29" s="1040"/>
      <c r="AR29" s="1040"/>
      <c r="AS29" s="1040"/>
      <c r="AT29" s="1040"/>
      <c r="AU29" s="1040" t="s">
        <v>584</v>
      </c>
      <c r="AV29" s="1040"/>
      <c r="AW29" s="1040"/>
      <c r="AX29" s="1040"/>
      <c r="AY29" s="1040"/>
      <c r="AZ29" s="1111" t="s">
        <v>584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399</v>
      </c>
      <c r="C30" s="1107"/>
      <c r="D30" s="1107"/>
      <c r="E30" s="1107"/>
      <c r="F30" s="1107"/>
      <c r="G30" s="1107"/>
      <c r="H30" s="1107"/>
      <c r="I30" s="1107"/>
      <c r="J30" s="1107"/>
      <c r="K30" s="1107"/>
      <c r="L30" s="1107"/>
      <c r="M30" s="1107"/>
      <c r="N30" s="1107"/>
      <c r="O30" s="1107"/>
      <c r="P30" s="1108"/>
      <c r="Q30" s="1112">
        <v>6111</v>
      </c>
      <c r="R30" s="1113"/>
      <c r="S30" s="1113"/>
      <c r="T30" s="1113"/>
      <c r="U30" s="1113"/>
      <c r="V30" s="1113">
        <v>5995</v>
      </c>
      <c r="W30" s="1113"/>
      <c r="X30" s="1113"/>
      <c r="Y30" s="1113"/>
      <c r="Z30" s="1113"/>
      <c r="AA30" s="1113">
        <f t="shared" ref="AA30:AA36" si="0">Q30-V30</f>
        <v>116</v>
      </c>
      <c r="AB30" s="1113"/>
      <c r="AC30" s="1113"/>
      <c r="AD30" s="1113"/>
      <c r="AE30" s="1114"/>
      <c r="AF30" s="1088">
        <v>116</v>
      </c>
      <c r="AG30" s="1089"/>
      <c r="AH30" s="1089"/>
      <c r="AI30" s="1089"/>
      <c r="AJ30" s="1090"/>
      <c r="AK30" s="1049">
        <v>913</v>
      </c>
      <c r="AL30" s="1040"/>
      <c r="AM30" s="1040"/>
      <c r="AN30" s="1040"/>
      <c r="AO30" s="1040"/>
      <c r="AP30" s="1040" t="s">
        <v>610</v>
      </c>
      <c r="AQ30" s="1040"/>
      <c r="AR30" s="1040"/>
      <c r="AS30" s="1040"/>
      <c r="AT30" s="1040"/>
      <c r="AU30" s="1040" t="s">
        <v>584</v>
      </c>
      <c r="AV30" s="1040"/>
      <c r="AW30" s="1040"/>
      <c r="AX30" s="1040"/>
      <c r="AY30" s="1040"/>
      <c r="AZ30" s="1111" t="s">
        <v>584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400</v>
      </c>
      <c r="C31" s="1107"/>
      <c r="D31" s="1107"/>
      <c r="E31" s="1107"/>
      <c r="F31" s="1107"/>
      <c r="G31" s="1107"/>
      <c r="H31" s="1107"/>
      <c r="I31" s="1107"/>
      <c r="J31" s="1107"/>
      <c r="K31" s="1107"/>
      <c r="L31" s="1107"/>
      <c r="M31" s="1107"/>
      <c r="N31" s="1107"/>
      <c r="O31" s="1107"/>
      <c r="P31" s="1108"/>
      <c r="Q31" s="1112">
        <v>753</v>
      </c>
      <c r="R31" s="1113"/>
      <c r="S31" s="1113"/>
      <c r="T31" s="1113"/>
      <c r="U31" s="1113"/>
      <c r="V31" s="1113">
        <v>752</v>
      </c>
      <c r="W31" s="1113"/>
      <c r="X31" s="1113"/>
      <c r="Y31" s="1113"/>
      <c r="Z31" s="1113"/>
      <c r="AA31" s="1113">
        <v>0</v>
      </c>
      <c r="AB31" s="1113"/>
      <c r="AC31" s="1113"/>
      <c r="AD31" s="1113"/>
      <c r="AE31" s="1114"/>
      <c r="AF31" s="1088">
        <v>0</v>
      </c>
      <c r="AG31" s="1089"/>
      <c r="AH31" s="1089"/>
      <c r="AI31" s="1089"/>
      <c r="AJ31" s="1090"/>
      <c r="AK31" s="1049">
        <v>210</v>
      </c>
      <c r="AL31" s="1040"/>
      <c r="AM31" s="1040"/>
      <c r="AN31" s="1040"/>
      <c r="AO31" s="1040"/>
      <c r="AP31" s="1040" t="s">
        <v>611</v>
      </c>
      <c r="AQ31" s="1040"/>
      <c r="AR31" s="1040"/>
      <c r="AS31" s="1040"/>
      <c r="AT31" s="1040"/>
      <c r="AU31" s="1040" t="s">
        <v>584</v>
      </c>
      <c r="AV31" s="1040"/>
      <c r="AW31" s="1040"/>
      <c r="AX31" s="1040"/>
      <c r="AY31" s="1040"/>
      <c r="AZ31" s="1111" t="s">
        <v>584</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401</v>
      </c>
      <c r="C32" s="1107"/>
      <c r="D32" s="1107"/>
      <c r="E32" s="1107"/>
      <c r="F32" s="1107"/>
      <c r="G32" s="1107"/>
      <c r="H32" s="1107"/>
      <c r="I32" s="1107"/>
      <c r="J32" s="1107"/>
      <c r="K32" s="1107"/>
      <c r="L32" s="1107"/>
      <c r="M32" s="1107"/>
      <c r="N32" s="1107"/>
      <c r="O32" s="1107"/>
      <c r="P32" s="1108"/>
      <c r="Q32" s="1112">
        <v>1424</v>
      </c>
      <c r="R32" s="1113"/>
      <c r="S32" s="1113"/>
      <c r="T32" s="1113"/>
      <c r="U32" s="1113"/>
      <c r="V32" s="1113">
        <v>1262</v>
      </c>
      <c r="W32" s="1113"/>
      <c r="X32" s="1113"/>
      <c r="Y32" s="1113"/>
      <c r="Z32" s="1113"/>
      <c r="AA32" s="1113">
        <f t="shared" si="0"/>
        <v>162</v>
      </c>
      <c r="AB32" s="1113"/>
      <c r="AC32" s="1113"/>
      <c r="AD32" s="1113"/>
      <c r="AE32" s="1114"/>
      <c r="AF32" s="1088">
        <v>1964</v>
      </c>
      <c r="AG32" s="1089"/>
      <c r="AH32" s="1089"/>
      <c r="AI32" s="1089"/>
      <c r="AJ32" s="1090"/>
      <c r="AK32" s="1049">
        <v>26</v>
      </c>
      <c r="AL32" s="1040"/>
      <c r="AM32" s="1040"/>
      <c r="AN32" s="1040"/>
      <c r="AO32" s="1040"/>
      <c r="AP32" s="1040">
        <v>216</v>
      </c>
      <c r="AQ32" s="1040"/>
      <c r="AR32" s="1040"/>
      <c r="AS32" s="1040"/>
      <c r="AT32" s="1040"/>
      <c r="AU32" s="1040">
        <v>49</v>
      </c>
      <c r="AV32" s="1040"/>
      <c r="AW32" s="1040"/>
      <c r="AX32" s="1040"/>
      <c r="AY32" s="1040"/>
      <c r="AZ32" s="1111" t="s">
        <v>584</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403</v>
      </c>
      <c r="C33" s="1107"/>
      <c r="D33" s="1107"/>
      <c r="E33" s="1107"/>
      <c r="F33" s="1107"/>
      <c r="G33" s="1107"/>
      <c r="H33" s="1107"/>
      <c r="I33" s="1107"/>
      <c r="J33" s="1107"/>
      <c r="K33" s="1107"/>
      <c r="L33" s="1107"/>
      <c r="M33" s="1107"/>
      <c r="N33" s="1107"/>
      <c r="O33" s="1107"/>
      <c r="P33" s="1108"/>
      <c r="Q33" s="1112">
        <v>1896</v>
      </c>
      <c r="R33" s="1113"/>
      <c r="S33" s="1113"/>
      <c r="T33" s="1113"/>
      <c r="U33" s="1113"/>
      <c r="V33" s="1113">
        <v>2208</v>
      </c>
      <c r="W33" s="1113"/>
      <c r="X33" s="1113"/>
      <c r="Y33" s="1113"/>
      <c r="Z33" s="1113"/>
      <c r="AA33" s="1113">
        <f t="shared" si="0"/>
        <v>-312</v>
      </c>
      <c r="AB33" s="1113"/>
      <c r="AC33" s="1113"/>
      <c r="AD33" s="1113"/>
      <c r="AE33" s="1114"/>
      <c r="AF33" s="1088">
        <v>-240</v>
      </c>
      <c r="AG33" s="1089"/>
      <c r="AH33" s="1089"/>
      <c r="AI33" s="1089"/>
      <c r="AJ33" s="1090"/>
      <c r="AK33" s="1049">
        <v>448</v>
      </c>
      <c r="AL33" s="1040"/>
      <c r="AM33" s="1040"/>
      <c r="AN33" s="1040"/>
      <c r="AO33" s="1040"/>
      <c r="AP33" s="1040">
        <v>531</v>
      </c>
      <c r="AQ33" s="1040"/>
      <c r="AR33" s="1040"/>
      <c r="AS33" s="1040"/>
      <c r="AT33" s="1040"/>
      <c r="AU33" s="1040">
        <v>306</v>
      </c>
      <c r="AV33" s="1040"/>
      <c r="AW33" s="1040"/>
      <c r="AX33" s="1040"/>
      <c r="AY33" s="1040"/>
      <c r="AZ33" s="1111">
        <v>15.4</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404</v>
      </c>
      <c r="C34" s="1107"/>
      <c r="D34" s="1107"/>
      <c r="E34" s="1107"/>
      <c r="F34" s="1107"/>
      <c r="G34" s="1107"/>
      <c r="H34" s="1107"/>
      <c r="I34" s="1107"/>
      <c r="J34" s="1107"/>
      <c r="K34" s="1107"/>
      <c r="L34" s="1107"/>
      <c r="M34" s="1107"/>
      <c r="N34" s="1107"/>
      <c r="O34" s="1107"/>
      <c r="P34" s="1108"/>
      <c r="Q34" s="1112">
        <v>2018</v>
      </c>
      <c r="R34" s="1113"/>
      <c r="S34" s="1113"/>
      <c r="T34" s="1113"/>
      <c r="U34" s="1113"/>
      <c r="V34" s="1113">
        <v>1935</v>
      </c>
      <c r="W34" s="1113"/>
      <c r="X34" s="1113"/>
      <c r="Y34" s="1113"/>
      <c r="Z34" s="1113"/>
      <c r="AA34" s="1113">
        <f t="shared" si="0"/>
        <v>83</v>
      </c>
      <c r="AB34" s="1113"/>
      <c r="AC34" s="1113"/>
      <c r="AD34" s="1113"/>
      <c r="AE34" s="1114"/>
      <c r="AF34" s="1088">
        <v>83</v>
      </c>
      <c r="AG34" s="1089"/>
      <c r="AH34" s="1089"/>
      <c r="AI34" s="1089"/>
      <c r="AJ34" s="1090"/>
      <c r="AK34" s="1049">
        <v>984</v>
      </c>
      <c r="AL34" s="1040"/>
      <c r="AM34" s="1040"/>
      <c r="AN34" s="1040"/>
      <c r="AO34" s="1040"/>
      <c r="AP34" s="1040">
        <v>12162</v>
      </c>
      <c r="AQ34" s="1040"/>
      <c r="AR34" s="1040"/>
      <c r="AS34" s="1040"/>
      <c r="AT34" s="1040"/>
      <c r="AU34" s="1040">
        <v>8696</v>
      </c>
      <c r="AV34" s="1040"/>
      <c r="AW34" s="1040"/>
      <c r="AX34" s="1040"/>
      <c r="AY34" s="1040"/>
      <c r="AZ34" s="1111" t="s">
        <v>584</v>
      </c>
      <c r="BA34" s="1111"/>
      <c r="BB34" s="1111"/>
      <c r="BC34" s="1111"/>
      <c r="BD34" s="1111"/>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406</v>
      </c>
      <c r="C35" s="1107"/>
      <c r="D35" s="1107"/>
      <c r="E35" s="1107"/>
      <c r="F35" s="1107"/>
      <c r="G35" s="1107"/>
      <c r="H35" s="1107"/>
      <c r="I35" s="1107"/>
      <c r="J35" s="1107"/>
      <c r="K35" s="1107"/>
      <c r="L35" s="1107"/>
      <c r="M35" s="1107"/>
      <c r="N35" s="1107"/>
      <c r="O35" s="1107"/>
      <c r="P35" s="1108"/>
      <c r="Q35" s="1112">
        <v>14</v>
      </c>
      <c r="R35" s="1113"/>
      <c r="S35" s="1113"/>
      <c r="T35" s="1113"/>
      <c r="U35" s="1113"/>
      <c r="V35" s="1113">
        <v>14</v>
      </c>
      <c r="W35" s="1113"/>
      <c r="X35" s="1113"/>
      <c r="Y35" s="1113"/>
      <c r="Z35" s="1113"/>
      <c r="AA35" s="1113">
        <f t="shared" si="0"/>
        <v>0</v>
      </c>
      <c r="AB35" s="1113"/>
      <c r="AC35" s="1113"/>
      <c r="AD35" s="1113"/>
      <c r="AE35" s="1114"/>
      <c r="AF35" s="1088">
        <v>7</v>
      </c>
      <c r="AG35" s="1089"/>
      <c r="AH35" s="1089"/>
      <c r="AI35" s="1089"/>
      <c r="AJ35" s="1090"/>
      <c r="AK35" s="1049">
        <v>0</v>
      </c>
      <c r="AL35" s="1040"/>
      <c r="AM35" s="1040"/>
      <c r="AN35" s="1040"/>
      <c r="AO35" s="1040"/>
      <c r="AP35" s="1040" t="s">
        <v>610</v>
      </c>
      <c r="AQ35" s="1040"/>
      <c r="AR35" s="1040"/>
      <c r="AS35" s="1040"/>
      <c r="AT35" s="1040"/>
      <c r="AU35" s="1040" t="s">
        <v>584</v>
      </c>
      <c r="AV35" s="1040"/>
      <c r="AW35" s="1040"/>
      <c r="AX35" s="1040"/>
      <c r="AY35" s="1040"/>
      <c r="AZ35" s="1111" t="s">
        <v>584</v>
      </c>
      <c r="BA35" s="1111"/>
      <c r="BB35" s="1111"/>
      <c r="BC35" s="1111"/>
      <c r="BD35" s="1111"/>
      <c r="BE35" s="1101" t="s">
        <v>407</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408</v>
      </c>
      <c r="C36" s="1107"/>
      <c r="D36" s="1107"/>
      <c r="E36" s="1107"/>
      <c r="F36" s="1107"/>
      <c r="G36" s="1107"/>
      <c r="H36" s="1107"/>
      <c r="I36" s="1107"/>
      <c r="J36" s="1107"/>
      <c r="K36" s="1107"/>
      <c r="L36" s="1107"/>
      <c r="M36" s="1107"/>
      <c r="N36" s="1107"/>
      <c r="O36" s="1107"/>
      <c r="P36" s="1108"/>
      <c r="Q36" s="1112">
        <v>0</v>
      </c>
      <c r="R36" s="1113"/>
      <c r="S36" s="1113"/>
      <c r="T36" s="1113"/>
      <c r="U36" s="1113"/>
      <c r="V36" s="1113">
        <v>0</v>
      </c>
      <c r="W36" s="1113"/>
      <c r="X36" s="1113"/>
      <c r="Y36" s="1113"/>
      <c r="Z36" s="1113"/>
      <c r="AA36" s="1113">
        <f t="shared" si="0"/>
        <v>0</v>
      </c>
      <c r="AB36" s="1113"/>
      <c r="AC36" s="1113"/>
      <c r="AD36" s="1113"/>
      <c r="AE36" s="1114"/>
      <c r="AF36" s="1088">
        <v>0</v>
      </c>
      <c r="AG36" s="1089"/>
      <c r="AH36" s="1089"/>
      <c r="AI36" s="1089"/>
      <c r="AJ36" s="1090"/>
      <c r="AK36" s="1049">
        <v>0</v>
      </c>
      <c r="AL36" s="1040"/>
      <c r="AM36" s="1040"/>
      <c r="AN36" s="1040"/>
      <c r="AO36" s="1040"/>
      <c r="AP36" s="1040" t="s">
        <v>612</v>
      </c>
      <c r="AQ36" s="1040"/>
      <c r="AR36" s="1040"/>
      <c r="AS36" s="1040"/>
      <c r="AT36" s="1040"/>
      <c r="AU36" s="1040" t="s">
        <v>584</v>
      </c>
      <c r="AV36" s="1040"/>
      <c r="AW36" s="1040"/>
      <c r="AX36" s="1040"/>
      <c r="AY36" s="1040"/>
      <c r="AZ36" s="1111" t="s">
        <v>584</v>
      </c>
      <c r="BA36" s="1111"/>
      <c r="BB36" s="1111"/>
      <c r="BC36" s="1111"/>
      <c r="BD36" s="1111"/>
      <c r="BE36" s="1101" t="s">
        <v>405</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385</v>
      </c>
      <c r="B63" s="1013" t="s">
        <v>410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2220</v>
      </c>
      <c r="AG63" s="1028"/>
      <c r="AH63" s="1028"/>
      <c r="AI63" s="1028"/>
      <c r="AJ63" s="1099"/>
      <c r="AK63" s="1100"/>
      <c r="AL63" s="1032"/>
      <c r="AM63" s="1032"/>
      <c r="AN63" s="1032"/>
      <c r="AO63" s="1032"/>
      <c r="AP63" s="1028">
        <v>12909</v>
      </c>
      <c r="AQ63" s="1028"/>
      <c r="AR63" s="1028"/>
      <c r="AS63" s="1028"/>
      <c r="AT63" s="1028"/>
      <c r="AU63" s="1028">
        <v>9051</v>
      </c>
      <c r="AV63" s="1028"/>
      <c r="AW63" s="1028"/>
      <c r="AX63" s="1028"/>
      <c r="AY63" s="1028"/>
      <c r="AZ63" s="1094"/>
      <c r="BA63" s="1094"/>
      <c r="BB63" s="1094"/>
      <c r="BC63" s="1094"/>
      <c r="BD63" s="1094"/>
      <c r="BE63" s="1029"/>
      <c r="BF63" s="1029"/>
      <c r="BG63" s="1029"/>
      <c r="BH63" s="1029"/>
      <c r="BI63" s="1030"/>
      <c r="BJ63" s="1095" t="s">
        <v>411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413</v>
      </c>
      <c r="B66" s="1065"/>
      <c r="C66" s="1065"/>
      <c r="D66" s="1065"/>
      <c r="E66" s="1065"/>
      <c r="F66" s="1065"/>
      <c r="G66" s="1065"/>
      <c r="H66" s="1065"/>
      <c r="I66" s="1065"/>
      <c r="J66" s="1065"/>
      <c r="K66" s="1065"/>
      <c r="L66" s="1065"/>
      <c r="M66" s="1065"/>
      <c r="N66" s="1065"/>
      <c r="O66" s="1065"/>
      <c r="P66" s="1066"/>
      <c r="Q66" s="1070" t="s">
        <v>389</v>
      </c>
      <c r="R66" s="1071"/>
      <c r="S66" s="1071"/>
      <c r="T66" s="1071"/>
      <c r="U66" s="1072"/>
      <c r="V66" s="1070" t="s">
        <v>414</v>
      </c>
      <c r="W66" s="1071"/>
      <c r="X66" s="1071"/>
      <c r="Y66" s="1071"/>
      <c r="Z66" s="1072"/>
      <c r="AA66" s="1070" t="s">
        <v>391</v>
      </c>
      <c r="AB66" s="1071"/>
      <c r="AC66" s="1071"/>
      <c r="AD66" s="1071"/>
      <c r="AE66" s="1072"/>
      <c r="AF66" s="1076" t="s">
        <v>415</v>
      </c>
      <c r="AG66" s="1077"/>
      <c r="AH66" s="1077"/>
      <c r="AI66" s="1077"/>
      <c r="AJ66" s="1078"/>
      <c r="AK66" s="1070" t="s">
        <v>416</v>
      </c>
      <c r="AL66" s="1065"/>
      <c r="AM66" s="1065"/>
      <c r="AN66" s="1065"/>
      <c r="AO66" s="1066"/>
      <c r="AP66" s="1070" t="s">
        <v>394</v>
      </c>
      <c r="AQ66" s="1071"/>
      <c r="AR66" s="1071"/>
      <c r="AS66" s="1071"/>
      <c r="AT66" s="1072"/>
      <c r="AU66" s="1070" t="s">
        <v>417</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585</v>
      </c>
      <c r="C68" s="1055"/>
      <c r="D68" s="1055"/>
      <c r="E68" s="1055"/>
      <c r="F68" s="1055"/>
      <c r="G68" s="1055"/>
      <c r="H68" s="1055"/>
      <c r="I68" s="1055"/>
      <c r="J68" s="1055"/>
      <c r="K68" s="1055"/>
      <c r="L68" s="1055"/>
      <c r="M68" s="1055"/>
      <c r="N68" s="1055"/>
      <c r="O68" s="1055"/>
      <c r="P68" s="1056"/>
      <c r="Q68" s="1057">
        <v>43</v>
      </c>
      <c r="R68" s="1051"/>
      <c r="S68" s="1051"/>
      <c r="T68" s="1051"/>
      <c r="U68" s="1051"/>
      <c r="V68" s="1051">
        <v>42</v>
      </c>
      <c r="W68" s="1051"/>
      <c r="X68" s="1051"/>
      <c r="Y68" s="1051"/>
      <c r="Z68" s="1051"/>
      <c r="AA68" s="1051">
        <f>Q68-V68</f>
        <v>1</v>
      </c>
      <c r="AB68" s="1051"/>
      <c r="AC68" s="1051"/>
      <c r="AD68" s="1051"/>
      <c r="AE68" s="1051"/>
      <c r="AF68" s="1051">
        <v>1</v>
      </c>
      <c r="AG68" s="1051"/>
      <c r="AH68" s="1051"/>
      <c r="AI68" s="1051"/>
      <c r="AJ68" s="1051"/>
      <c r="AK68" s="1051">
        <v>0</v>
      </c>
      <c r="AL68" s="1051"/>
      <c r="AM68" s="1051"/>
      <c r="AN68" s="1051"/>
      <c r="AO68" s="1051"/>
      <c r="AP68" s="1051">
        <v>90</v>
      </c>
      <c r="AQ68" s="1051"/>
      <c r="AR68" s="1051"/>
      <c r="AS68" s="1051"/>
      <c r="AT68" s="1051"/>
      <c r="AU68" s="1051">
        <v>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586</v>
      </c>
      <c r="C69" s="1044"/>
      <c r="D69" s="1044"/>
      <c r="E69" s="1044"/>
      <c r="F69" s="1044"/>
      <c r="G69" s="1044"/>
      <c r="H69" s="1044"/>
      <c r="I69" s="1044"/>
      <c r="J69" s="1044"/>
      <c r="K69" s="1044"/>
      <c r="L69" s="1044"/>
      <c r="M69" s="1044"/>
      <c r="N69" s="1044"/>
      <c r="O69" s="1044"/>
      <c r="P69" s="1045"/>
      <c r="Q69" s="1046">
        <v>770</v>
      </c>
      <c r="R69" s="1040"/>
      <c r="S69" s="1040"/>
      <c r="T69" s="1040"/>
      <c r="U69" s="1040"/>
      <c r="V69" s="1040">
        <v>740</v>
      </c>
      <c r="W69" s="1040"/>
      <c r="X69" s="1040"/>
      <c r="Y69" s="1040"/>
      <c r="Z69" s="1040"/>
      <c r="AA69" s="1040">
        <f>Q69-V69</f>
        <v>30</v>
      </c>
      <c r="AB69" s="1040"/>
      <c r="AC69" s="1040"/>
      <c r="AD69" s="1040"/>
      <c r="AE69" s="1040"/>
      <c r="AF69" s="1040">
        <v>30</v>
      </c>
      <c r="AG69" s="1040"/>
      <c r="AH69" s="1040"/>
      <c r="AI69" s="1040"/>
      <c r="AJ69" s="1040"/>
      <c r="AK69" s="1040">
        <v>0</v>
      </c>
      <c r="AL69" s="1040"/>
      <c r="AM69" s="1040"/>
      <c r="AN69" s="1040"/>
      <c r="AO69" s="1040"/>
      <c r="AP69" s="1040">
        <v>29</v>
      </c>
      <c r="AQ69" s="1040"/>
      <c r="AR69" s="1040"/>
      <c r="AS69" s="1040"/>
      <c r="AT69" s="1040"/>
      <c r="AU69" s="1040">
        <v>10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587</v>
      </c>
      <c r="C70" s="1044"/>
      <c r="D70" s="1044"/>
      <c r="E70" s="1044"/>
      <c r="F70" s="1044"/>
      <c r="G70" s="1044"/>
      <c r="H70" s="1044"/>
      <c r="I70" s="1044"/>
      <c r="J70" s="1044"/>
      <c r="K70" s="1044"/>
      <c r="L70" s="1044"/>
      <c r="M70" s="1044"/>
      <c r="N70" s="1044"/>
      <c r="O70" s="1044"/>
      <c r="P70" s="1045"/>
      <c r="Q70" s="1046">
        <v>621</v>
      </c>
      <c r="R70" s="1040"/>
      <c r="S70" s="1040"/>
      <c r="T70" s="1040"/>
      <c r="U70" s="1040"/>
      <c r="V70" s="1040">
        <v>565</v>
      </c>
      <c r="W70" s="1040"/>
      <c r="X70" s="1040"/>
      <c r="Y70" s="1040"/>
      <c r="Z70" s="1040"/>
      <c r="AA70" s="1040">
        <f t="shared" ref="AA70:AA81" si="1">Q70-V70</f>
        <v>56</v>
      </c>
      <c r="AB70" s="1040"/>
      <c r="AC70" s="1040"/>
      <c r="AD70" s="1040"/>
      <c r="AE70" s="1040"/>
      <c r="AF70" s="1040">
        <v>56</v>
      </c>
      <c r="AG70" s="1040"/>
      <c r="AH70" s="1040"/>
      <c r="AI70" s="1040"/>
      <c r="AJ70" s="1040"/>
      <c r="AK70" s="1040">
        <v>0</v>
      </c>
      <c r="AL70" s="1040"/>
      <c r="AM70" s="1040"/>
      <c r="AN70" s="1040"/>
      <c r="AO70" s="1040"/>
      <c r="AP70" s="1040">
        <v>600</v>
      </c>
      <c r="AQ70" s="1040"/>
      <c r="AR70" s="1040"/>
      <c r="AS70" s="1040"/>
      <c r="AT70" s="1040"/>
      <c r="AU70" s="1040">
        <v>368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588</v>
      </c>
      <c r="C71" s="1044"/>
      <c r="D71" s="1044"/>
      <c r="E71" s="1044"/>
      <c r="F71" s="1044"/>
      <c r="G71" s="1044"/>
      <c r="H71" s="1044"/>
      <c r="I71" s="1044"/>
      <c r="J71" s="1044"/>
      <c r="K71" s="1044"/>
      <c r="L71" s="1044"/>
      <c r="M71" s="1044"/>
      <c r="N71" s="1044"/>
      <c r="O71" s="1044"/>
      <c r="P71" s="1045"/>
      <c r="Q71" s="1046">
        <v>1321</v>
      </c>
      <c r="R71" s="1040"/>
      <c r="S71" s="1040"/>
      <c r="T71" s="1040"/>
      <c r="U71" s="1040"/>
      <c r="V71" s="1040">
        <v>1317</v>
      </c>
      <c r="W71" s="1040"/>
      <c r="X71" s="1040"/>
      <c r="Y71" s="1040"/>
      <c r="Z71" s="1040"/>
      <c r="AA71" s="1040">
        <f t="shared" si="1"/>
        <v>4</v>
      </c>
      <c r="AB71" s="1040"/>
      <c r="AC71" s="1040"/>
      <c r="AD71" s="1040"/>
      <c r="AE71" s="1040"/>
      <c r="AF71" s="1040">
        <v>1</v>
      </c>
      <c r="AG71" s="1040"/>
      <c r="AH71" s="1040"/>
      <c r="AI71" s="1040"/>
      <c r="AJ71" s="1040"/>
      <c r="AK71" s="1040">
        <v>16</v>
      </c>
      <c r="AL71" s="1040"/>
      <c r="AM71" s="1040"/>
      <c r="AN71" s="1040"/>
      <c r="AO71" s="1040"/>
      <c r="AP71" s="1040">
        <v>728</v>
      </c>
      <c r="AQ71" s="1040"/>
      <c r="AR71" s="1040"/>
      <c r="AS71" s="1040"/>
      <c r="AT71" s="1040"/>
      <c r="AU71" s="1040">
        <v>390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589</v>
      </c>
      <c r="C72" s="1044"/>
      <c r="D72" s="1044"/>
      <c r="E72" s="1044"/>
      <c r="F72" s="1044"/>
      <c r="G72" s="1044"/>
      <c r="H72" s="1044"/>
      <c r="I72" s="1044"/>
      <c r="J72" s="1044"/>
      <c r="K72" s="1044"/>
      <c r="L72" s="1044"/>
      <c r="M72" s="1044"/>
      <c r="N72" s="1044"/>
      <c r="O72" s="1044"/>
      <c r="P72" s="1045"/>
      <c r="Q72" s="1046">
        <v>142</v>
      </c>
      <c r="R72" s="1040"/>
      <c r="S72" s="1040"/>
      <c r="T72" s="1040"/>
      <c r="U72" s="1040"/>
      <c r="V72" s="1040">
        <v>128</v>
      </c>
      <c r="W72" s="1040"/>
      <c r="X72" s="1040"/>
      <c r="Y72" s="1040"/>
      <c r="Z72" s="1040"/>
      <c r="AA72" s="1040">
        <f t="shared" si="1"/>
        <v>14</v>
      </c>
      <c r="AB72" s="1040"/>
      <c r="AC72" s="1040"/>
      <c r="AD72" s="1040"/>
      <c r="AE72" s="1040"/>
      <c r="AF72" s="1040">
        <v>2</v>
      </c>
      <c r="AG72" s="1040"/>
      <c r="AH72" s="1040"/>
      <c r="AI72" s="1040"/>
      <c r="AJ72" s="1040"/>
      <c r="AK72" s="1040">
        <v>0</v>
      </c>
      <c r="AL72" s="1040"/>
      <c r="AM72" s="1040"/>
      <c r="AN72" s="1040"/>
      <c r="AO72" s="1040"/>
      <c r="AP72" s="1040">
        <v>9</v>
      </c>
      <c r="AQ72" s="1040"/>
      <c r="AR72" s="1040"/>
      <c r="AS72" s="1040"/>
      <c r="AT72" s="1040"/>
      <c r="AU72" s="1040">
        <v>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595</v>
      </c>
      <c r="C73" s="1044"/>
      <c r="D73" s="1044"/>
      <c r="E73" s="1044"/>
      <c r="F73" s="1044"/>
      <c r="G73" s="1044"/>
      <c r="H73" s="1044"/>
      <c r="I73" s="1044"/>
      <c r="J73" s="1044"/>
      <c r="K73" s="1044"/>
      <c r="L73" s="1044"/>
      <c r="M73" s="1044"/>
      <c r="N73" s="1044"/>
      <c r="O73" s="1044"/>
      <c r="P73" s="1045"/>
      <c r="Q73" s="1046">
        <v>7203</v>
      </c>
      <c r="R73" s="1040"/>
      <c r="S73" s="1040"/>
      <c r="T73" s="1040"/>
      <c r="U73" s="1040"/>
      <c r="V73" s="1040">
        <v>6919</v>
      </c>
      <c r="W73" s="1040"/>
      <c r="X73" s="1040"/>
      <c r="Y73" s="1040"/>
      <c r="Z73" s="1040"/>
      <c r="AA73" s="1040">
        <f t="shared" si="1"/>
        <v>284</v>
      </c>
      <c r="AB73" s="1040"/>
      <c r="AC73" s="1040"/>
      <c r="AD73" s="1040"/>
      <c r="AE73" s="1040"/>
      <c r="AF73" s="1040">
        <v>284</v>
      </c>
      <c r="AG73" s="1040"/>
      <c r="AH73" s="1040"/>
      <c r="AI73" s="1040"/>
      <c r="AJ73" s="1040"/>
      <c r="AK73" s="1040">
        <v>845</v>
      </c>
      <c r="AL73" s="1040"/>
      <c r="AM73" s="1040"/>
      <c r="AN73" s="1040"/>
      <c r="AO73" s="1040"/>
      <c r="AP73" s="1040">
        <v>0</v>
      </c>
      <c r="AQ73" s="1040"/>
      <c r="AR73" s="1040"/>
      <c r="AS73" s="1040"/>
      <c r="AT73" s="1040"/>
      <c r="AU73" s="1040">
        <v>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596</v>
      </c>
      <c r="C74" s="1044"/>
      <c r="D74" s="1044"/>
      <c r="E74" s="1044"/>
      <c r="F74" s="1044"/>
      <c r="G74" s="1044"/>
      <c r="H74" s="1044"/>
      <c r="I74" s="1044"/>
      <c r="J74" s="1044"/>
      <c r="K74" s="1044"/>
      <c r="L74" s="1044"/>
      <c r="M74" s="1044"/>
      <c r="N74" s="1044"/>
      <c r="O74" s="1044"/>
      <c r="P74" s="1045"/>
      <c r="Q74" s="1046">
        <v>1279</v>
      </c>
      <c r="R74" s="1040"/>
      <c r="S74" s="1040"/>
      <c r="T74" s="1040"/>
      <c r="U74" s="1040"/>
      <c r="V74" s="1040">
        <v>1167</v>
      </c>
      <c r="W74" s="1040"/>
      <c r="X74" s="1040"/>
      <c r="Y74" s="1040"/>
      <c r="Z74" s="1040"/>
      <c r="AA74" s="1040">
        <f t="shared" si="1"/>
        <v>112</v>
      </c>
      <c r="AB74" s="1040"/>
      <c r="AC74" s="1040"/>
      <c r="AD74" s="1040"/>
      <c r="AE74" s="1040"/>
      <c r="AF74" s="1040">
        <v>112</v>
      </c>
      <c r="AG74" s="1040"/>
      <c r="AH74" s="1040"/>
      <c r="AI74" s="1040"/>
      <c r="AJ74" s="1040"/>
      <c r="AK74" s="1040">
        <v>0</v>
      </c>
      <c r="AL74" s="1040"/>
      <c r="AM74" s="1040"/>
      <c r="AN74" s="1040"/>
      <c r="AO74" s="1040"/>
      <c r="AP74" s="1040">
        <v>0</v>
      </c>
      <c r="AQ74" s="1040"/>
      <c r="AR74" s="1040"/>
      <c r="AS74" s="1040"/>
      <c r="AT74" s="1040"/>
      <c r="AU74" s="1040">
        <v>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597</v>
      </c>
      <c r="C75" s="1044"/>
      <c r="D75" s="1044"/>
      <c r="E75" s="1044"/>
      <c r="F75" s="1044"/>
      <c r="G75" s="1044"/>
      <c r="H75" s="1044"/>
      <c r="I75" s="1044"/>
      <c r="J75" s="1044"/>
      <c r="K75" s="1044"/>
      <c r="L75" s="1044"/>
      <c r="M75" s="1044"/>
      <c r="N75" s="1044"/>
      <c r="O75" s="1044"/>
      <c r="P75" s="1045"/>
      <c r="Q75" s="1050">
        <v>236</v>
      </c>
      <c r="R75" s="1048"/>
      <c r="S75" s="1048"/>
      <c r="T75" s="1048"/>
      <c r="U75" s="1049"/>
      <c r="V75" s="1047">
        <v>217</v>
      </c>
      <c r="W75" s="1048"/>
      <c r="X75" s="1048"/>
      <c r="Y75" s="1048"/>
      <c r="Z75" s="1049"/>
      <c r="AA75" s="1040">
        <f t="shared" si="1"/>
        <v>19</v>
      </c>
      <c r="AB75" s="1040"/>
      <c r="AC75" s="1040"/>
      <c r="AD75" s="1040"/>
      <c r="AE75" s="1040"/>
      <c r="AF75" s="1047">
        <v>19</v>
      </c>
      <c r="AG75" s="1048"/>
      <c r="AH75" s="1048"/>
      <c r="AI75" s="1048"/>
      <c r="AJ75" s="1049"/>
      <c r="AK75" s="1047">
        <v>229</v>
      </c>
      <c r="AL75" s="1048"/>
      <c r="AM75" s="1048"/>
      <c r="AN75" s="1048"/>
      <c r="AO75" s="1049"/>
      <c r="AP75" s="1047">
        <v>0</v>
      </c>
      <c r="AQ75" s="1048"/>
      <c r="AR75" s="1048"/>
      <c r="AS75" s="1048"/>
      <c r="AT75" s="1049"/>
      <c r="AU75" s="1047">
        <v>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598</v>
      </c>
      <c r="C76" s="1044"/>
      <c r="D76" s="1044"/>
      <c r="E76" s="1044"/>
      <c r="F76" s="1044"/>
      <c r="G76" s="1044"/>
      <c r="H76" s="1044"/>
      <c r="I76" s="1044"/>
      <c r="J76" s="1044"/>
      <c r="K76" s="1044"/>
      <c r="L76" s="1044"/>
      <c r="M76" s="1044"/>
      <c r="N76" s="1044"/>
      <c r="O76" s="1044"/>
      <c r="P76" s="1045"/>
      <c r="Q76" s="1050">
        <v>6</v>
      </c>
      <c r="R76" s="1048"/>
      <c r="S76" s="1048"/>
      <c r="T76" s="1048"/>
      <c r="U76" s="1049"/>
      <c r="V76" s="1047">
        <v>2</v>
      </c>
      <c r="W76" s="1048"/>
      <c r="X76" s="1048"/>
      <c r="Y76" s="1048"/>
      <c r="Z76" s="1049"/>
      <c r="AA76" s="1040">
        <v>3</v>
      </c>
      <c r="AB76" s="1040"/>
      <c r="AC76" s="1040"/>
      <c r="AD76" s="1040"/>
      <c r="AE76" s="1040"/>
      <c r="AF76" s="1047">
        <v>3</v>
      </c>
      <c r="AG76" s="1048"/>
      <c r="AH76" s="1048"/>
      <c r="AI76" s="1048"/>
      <c r="AJ76" s="1049"/>
      <c r="AK76" s="1047">
        <v>0</v>
      </c>
      <c r="AL76" s="1048"/>
      <c r="AM76" s="1048"/>
      <c r="AN76" s="1048"/>
      <c r="AO76" s="1049"/>
      <c r="AP76" s="1047">
        <v>0</v>
      </c>
      <c r="AQ76" s="1048"/>
      <c r="AR76" s="1048"/>
      <c r="AS76" s="1048"/>
      <c r="AT76" s="1049"/>
      <c r="AU76" s="1047">
        <v>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590</v>
      </c>
      <c r="C77" s="1044"/>
      <c r="D77" s="1044"/>
      <c r="E77" s="1044"/>
      <c r="F77" s="1044"/>
      <c r="G77" s="1044"/>
      <c r="H77" s="1044"/>
      <c r="I77" s="1044"/>
      <c r="J77" s="1044"/>
      <c r="K77" s="1044"/>
      <c r="L77" s="1044"/>
      <c r="M77" s="1044"/>
      <c r="N77" s="1044"/>
      <c r="O77" s="1044"/>
      <c r="P77" s="1045"/>
      <c r="Q77" s="1050">
        <v>107</v>
      </c>
      <c r="R77" s="1048"/>
      <c r="S77" s="1048"/>
      <c r="T77" s="1048"/>
      <c r="U77" s="1049"/>
      <c r="V77" s="1047">
        <v>86</v>
      </c>
      <c r="W77" s="1048"/>
      <c r="X77" s="1048"/>
      <c r="Y77" s="1048"/>
      <c r="Z77" s="1049"/>
      <c r="AA77" s="1040">
        <f t="shared" si="1"/>
        <v>21</v>
      </c>
      <c r="AB77" s="1040"/>
      <c r="AC77" s="1040"/>
      <c r="AD77" s="1040"/>
      <c r="AE77" s="1040"/>
      <c r="AF77" s="1040">
        <v>21</v>
      </c>
      <c r="AG77" s="1040"/>
      <c r="AH77" s="1040"/>
      <c r="AI77" s="1040"/>
      <c r="AJ77" s="1040"/>
      <c r="AK77" s="1047">
        <v>27</v>
      </c>
      <c r="AL77" s="1048"/>
      <c r="AM77" s="1048"/>
      <c r="AN77" s="1048"/>
      <c r="AO77" s="1049"/>
      <c r="AP77" s="1047">
        <v>0</v>
      </c>
      <c r="AQ77" s="1048"/>
      <c r="AR77" s="1048"/>
      <c r="AS77" s="1048"/>
      <c r="AT77" s="1049"/>
      <c r="AU77" s="1047">
        <v>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593</v>
      </c>
      <c r="C78" s="1044"/>
      <c r="D78" s="1044"/>
      <c r="E78" s="1044"/>
      <c r="F78" s="1044"/>
      <c r="G78" s="1044"/>
      <c r="H78" s="1044"/>
      <c r="I78" s="1044"/>
      <c r="J78" s="1044"/>
      <c r="K78" s="1044"/>
      <c r="L78" s="1044"/>
      <c r="M78" s="1044"/>
      <c r="N78" s="1044"/>
      <c r="O78" s="1044"/>
      <c r="P78" s="1045"/>
      <c r="Q78" s="1046">
        <v>75</v>
      </c>
      <c r="R78" s="1040"/>
      <c r="S78" s="1040"/>
      <c r="T78" s="1040"/>
      <c r="U78" s="1040"/>
      <c r="V78" s="1040">
        <v>75</v>
      </c>
      <c r="W78" s="1040"/>
      <c r="X78" s="1040"/>
      <c r="Y78" s="1040"/>
      <c r="Z78" s="1040"/>
      <c r="AA78" s="1040">
        <f t="shared" si="1"/>
        <v>0</v>
      </c>
      <c r="AB78" s="1040"/>
      <c r="AC78" s="1040"/>
      <c r="AD78" s="1040"/>
      <c r="AE78" s="1040"/>
      <c r="AF78" s="1047">
        <v>0</v>
      </c>
      <c r="AG78" s="1048"/>
      <c r="AH78" s="1048"/>
      <c r="AI78" s="1048"/>
      <c r="AJ78" s="1049"/>
      <c r="AK78" s="1040">
        <v>6</v>
      </c>
      <c r="AL78" s="1040"/>
      <c r="AM78" s="1040"/>
      <c r="AN78" s="1040"/>
      <c r="AO78" s="1040"/>
      <c r="AP78" s="1040">
        <v>0</v>
      </c>
      <c r="AQ78" s="1040"/>
      <c r="AR78" s="1040"/>
      <c r="AS78" s="1040"/>
      <c r="AT78" s="1040"/>
      <c r="AU78" s="1040">
        <v>0</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594</v>
      </c>
      <c r="C79" s="1044"/>
      <c r="D79" s="1044"/>
      <c r="E79" s="1044"/>
      <c r="F79" s="1044"/>
      <c r="G79" s="1044"/>
      <c r="H79" s="1044"/>
      <c r="I79" s="1044"/>
      <c r="J79" s="1044"/>
      <c r="K79" s="1044"/>
      <c r="L79" s="1044"/>
      <c r="M79" s="1044"/>
      <c r="N79" s="1044"/>
      <c r="O79" s="1044"/>
      <c r="P79" s="1045"/>
      <c r="Q79" s="1046">
        <v>273827</v>
      </c>
      <c r="R79" s="1040"/>
      <c r="S79" s="1040"/>
      <c r="T79" s="1040"/>
      <c r="U79" s="1040"/>
      <c r="V79" s="1040">
        <v>273727</v>
      </c>
      <c r="W79" s="1040"/>
      <c r="X79" s="1040"/>
      <c r="Y79" s="1040"/>
      <c r="Z79" s="1040"/>
      <c r="AA79" s="1040">
        <v>99</v>
      </c>
      <c r="AB79" s="1040"/>
      <c r="AC79" s="1040"/>
      <c r="AD79" s="1040"/>
      <c r="AE79" s="1040"/>
      <c r="AF79" s="1047">
        <v>99</v>
      </c>
      <c r="AG79" s="1048"/>
      <c r="AH79" s="1048"/>
      <c r="AI79" s="1048"/>
      <c r="AJ79" s="1049"/>
      <c r="AK79" s="1040">
        <v>8213</v>
      </c>
      <c r="AL79" s="1040"/>
      <c r="AM79" s="1040"/>
      <c r="AN79" s="1040"/>
      <c r="AO79" s="1040"/>
      <c r="AP79" s="1040">
        <v>0</v>
      </c>
      <c r="AQ79" s="1040"/>
      <c r="AR79" s="1040"/>
      <c r="AS79" s="1040"/>
      <c r="AT79" s="1040"/>
      <c r="AU79" s="1040">
        <v>0</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591</v>
      </c>
      <c r="C80" s="1044"/>
      <c r="D80" s="1044"/>
      <c r="E80" s="1044"/>
      <c r="F80" s="1044"/>
      <c r="G80" s="1044"/>
      <c r="H80" s="1044"/>
      <c r="I80" s="1044"/>
      <c r="J80" s="1044"/>
      <c r="K80" s="1044"/>
      <c r="L80" s="1044"/>
      <c r="M80" s="1044"/>
      <c r="N80" s="1044"/>
      <c r="O80" s="1044"/>
      <c r="P80" s="1045"/>
      <c r="Q80" s="1046">
        <v>393</v>
      </c>
      <c r="R80" s="1040"/>
      <c r="S80" s="1040"/>
      <c r="T80" s="1040"/>
      <c r="U80" s="1040"/>
      <c r="V80" s="1040">
        <v>392</v>
      </c>
      <c r="W80" s="1040"/>
      <c r="X80" s="1040"/>
      <c r="Y80" s="1040"/>
      <c r="Z80" s="1040"/>
      <c r="AA80" s="1040">
        <f t="shared" si="1"/>
        <v>1</v>
      </c>
      <c r="AB80" s="1040"/>
      <c r="AC80" s="1040"/>
      <c r="AD80" s="1040"/>
      <c r="AE80" s="1040"/>
      <c r="AF80" s="1047">
        <v>194</v>
      </c>
      <c r="AG80" s="1048"/>
      <c r="AH80" s="1048"/>
      <c r="AI80" s="1048"/>
      <c r="AJ80" s="1049"/>
      <c r="AK80" s="1040">
        <v>0</v>
      </c>
      <c r="AL80" s="1040"/>
      <c r="AM80" s="1040"/>
      <c r="AN80" s="1040"/>
      <c r="AO80" s="1040"/>
      <c r="AP80" s="1040">
        <v>0</v>
      </c>
      <c r="AQ80" s="1040"/>
      <c r="AR80" s="1040"/>
      <c r="AS80" s="1040"/>
      <c r="AT80" s="1040"/>
      <c r="AU80" s="1040">
        <v>0</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592</v>
      </c>
      <c r="C81" s="1044"/>
      <c r="D81" s="1044"/>
      <c r="E81" s="1044"/>
      <c r="F81" s="1044"/>
      <c r="G81" s="1044"/>
      <c r="H81" s="1044"/>
      <c r="I81" s="1044"/>
      <c r="J81" s="1044"/>
      <c r="K81" s="1044"/>
      <c r="L81" s="1044"/>
      <c r="M81" s="1044"/>
      <c r="N81" s="1044"/>
      <c r="O81" s="1044"/>
      <c r="P81" s="1045"/>
      <c r="Q81" s="1046">
        <v>1001</v>
      </c>
      <c r="R81" s="1040"/>
      <c r="S81" s="1040"/>
      <c r="T81" s="1040"/>
      <c r="U81" s="1040"/>
      <c r="V81" s="1040">
        <v>573</v>
      </c>
      <c r="W81" s="1040"/>
      <c r="X81" s="1040"/>
      <c r="Y81" s="1040"/>
      <c r="Z81" s="1040"/>
      <c r="AA81" s="1040">
        <f t="shared" si="1"/>
        <v>428</v>
      </c>
      <c r="AB81" s="1040"/>
      <c r="AC81" s="1040"/>
      <c r="AD81" s="1040"/>
      <c r="AE81" s="1040"/>
      <c r="AF81" s="1047">
        <v>1158</v>
      </c>
      <c r="AG81" s="1048"/>
      <c r="AH81" s="1048"/>
      <c r="AI81" s="1048"/>
      <c r="AJ81" s="1049"/>
      <c r="AK81" s="1040">
        <v>0</v>
      </c>
      <c r="AL81" s="1040"/>
      <c r="AM81" s="1040"/>
      <c r="AN81" s="1040"/>
      <c r="AO81" s="1040"/>
      <c r="AP81" s="1040">
        <v>762</v>
      </c>
      <c r="AQ81" s="1040"/>
      <c r="AR81" s="1040"/>
      <c r="AS81" s="1040"/>
      <c r="AT81" s="1040"/>
      <c r="AU81" s="1040">
        <v>0</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1980</v>
      </c>
      <c r="AG88" s="1028"/>
      <c r="AH88" s="1028"/>
      <c r="AI88" s="1028"/>
      <c r="AJ88" s="1028"/>
      <c r="AK88" s="1032"/>
      <c r="AL88" s="1032"/>
      <c r="AM88" s="1032"/>
      <c r="AN88" s="1032"/>
      <c r="AO88" s="1032"/>
      <c r="AP88" s="1028">
        <v>2218</v>
      </c>
      <c r="AQ88" s="1028"/>
      <c r="AR88" s="1028"/>
      <c r="AS88" s="1028"/>
      <c r="AT88" s="1028"/>
      <c r="AU88" s="1028">
        <v>773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362</v>
      </c>
      <c r="CS102" s="1020"/>
      <c r="CT102" s="1020"/>
      <c r="CU102" s="1020"/>
      <c r="CV102" s="1021"/>
      <c r="CW102" s="1019">
        <v>0</v>
      </c>
      <c r="CX102" s="1020"/>
      <c r="CY102" s="1020"/>
      <c r="CZ102" s="1020"/>
      <c r="DA102" s="1021"/>
      <c r="DB102" s="1019">
        <v>0</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301</v>
      </c>
      <c r="AG109" s="963"/>
      <c r="AH109" s="963"/>
      <c r="AI109" s="963"/>
      <c r="AJ109" s="964"/>
      <c r="AK109" s="965" t="s">
        <v>300</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301</v>
      </c>
      <c r="BW109" s="963"/>
      <c r="BX109" s="963"/>
      <c r="BY109" s="963"/>
      <c r="BZ109" s="964"/>
      <c r="CA109" s="965" t="s">
        <v>300</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301</v>
      </c>
      <c r="DM109" s="963"/>
      <c r="DN109" s="963"/>
      <c r="DO109" s="963"/>
      <c r="DP109" s="964"/>
      <c r="DQ109" s="965" t="s">
        <v>300</v>
      </c>
      <c r="DR109" s="963"/>
      <c r="DS109" s="963"/>
      <c r="DT109" s="963"/>
      <c r="DU109" s="964"/>
      <c r="DV109" s="965" t="s">
        <v>428</v>
      </c>
      <c r="DW109" s="963"/>
      <c r="DX109" s="963"/>
      <c r="DY109" s="963"/>
      <c r="DZ109" s="994"/>
    </row>
    <row r="110" spans="1:131" s="226" customFormat="1" ht="26.25" customHeight="1" x14ac:dyDescent="0.15">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2052684</v>
      </c>
      <c r="AB110" s="956"/>
      <c r="AC110" s="956"/>
      <c r="AD110" s="956"/>
      <c r="AE110" s="957"/>
      <c r="AF110" s="958">
        <v>2102014</v>
      </c>
      <c r="AG110" s="956"/>
      <c r="AH110" s="956"/>
      <c r="AI110" s="956"/>
      <c r="AJ110" s="957"/>
      <c r="AK110" s="958">
        <v>2138842</v>
      </c>
      <c r="AL110" s="956"/>
      <c r="AM110" s="956"/>
      <c r="AN110" s="956"/>
      <c r="AO110" s="957"/>
      <c r="AP110" s="959">
        <v>19.100000000000001</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22515605</v>
      </c>
      <c r="BR110" s="903"/>
      <c r="BS110" s="903"/>
      <c r="BT110" s="903"/>
      <c r="BU110" s="903"/>
      <c r="BV110" s="903">
        <v>23002873</v>
      </c>
      <c r="BW110" s="903"/>
      <c r="BX110" s="903"/>
      <c r="BY110" s="903"/>
      <c r="BZ110" s="903"/>
      <c r="CA110" s="903">
        <v>24483375</v>
      </c>
      <c r="CB110" s="903"/>
      <c r="CC110" s="903"/>
      <c r="CD110" s="903"/>
      <c r="CE110" s="903"/>
      <c r="CF110" s="927">
        <v>218.1</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64590</v>
      </c>
      <c r="DH110" s="903"/>
      <c r="DI110" s="903"/>
      <c r="DJ110" s="903"/>
      <c r="DK110" s="903"/>
      <c r="DL110" s="903">
        <v>58703</v>
      </c>
      <c r="DM110" s="903"/>
      <c r="DN110" s="903"/>
      <c r="DO110" s="903"/>
      <c r="DP110" s="903"/>
      <c r="DQ110" s="903">
        <v>494969</v>
      </c>
      <c r="DR110" s="903"/>
      <c r="DS110" s="903"/>
      <c r="DT110" s="903"/>
      <c r="DU110" s="903"/>
      <c r="DV110" s="904">
        <v>4.4000000000000004</v>
      </c>
      <c r="DW110" s="904"/>
      <c r="DX110" s="904"/>
      <c r="DY110" s="904"/>
      <c r="DZ110" s="905"/>
    </row>
    <row r="111" spans="1:131" s="226" customFormat="1" ht="26.25" customHeight="1" x14ac:dyDescent="0.15">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435</v>
      </c>
      <c r="AG111" s="984"/>
      <c r="AH111" s="984"/>
      <c r="AI111" s="984"/>
      <c r="AJ111" s="985"/>
      <c r="AK111" s="986" t="s">
        <v>435</v>
      </c>
      <c r="AL111" s="984"/>
      <c r="AM111" s="984"/>
      <c r="AN111" s="984"/>
      <c r="AO111" s="985"/>
      <c r="AP111" s="987" t="s">
        <v>436</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164933</v>
      </c>
      <c r="BR111" s="875"/>
      <c r="BS111" s="875"/>
      <c r="BT111" s="875"/>
      <c r="BU111" s="875"/>
      <c r="BV111" s="875">
        <v>145925</v>
      </c>
      <c r="BW111" s="875"/>
      <c r="BX111" s="875"/>
      <c r="BY111" s="875"/>
      <c r="BZ111" s="875"/>
      <c r="CA111" s="875">
        <v>570355</v>
      </c>
      <c r="CB111" s="875"/>
      <c r="CC111" s="875"/>
      <c r="CD111" s="875"/>
      <c r="CE111" s="875"/>
      <c r="CF111" s="936">
        <v>5.0999999999999996</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228</v>
      </c>
      <c r="DH111" s="875"/>
      <c r="DI111" s="875"/>
      <c r="DJ111" s="875"/>
      <c r="DK111" s="875"/>
      <c r="DL111" s="875" t="s">
        <v>228</v>
      </c>
      <c r="DM111" s="875"/>
      <c r="DN111" s="875"/>
      <c r="DO111" s="875"/>
      <c r="DP111" s="875"/>
      <c r="DQ111" s="875" t="s">
        <v>228</v>
      </c>
      <c r="DR111" s="875"/>
      <c r="DS111" s="875"/>
      <c r="DT111" s="875"/>
      <c r="DU111" s="875"/>
      <c r="DV111" s="852" t="s">
        <v>228</v>
      </c>
      <c r="DW111" s="852"/>
      <c r="DX111" s="852"/>
      <c r="DY111" s="852"/>
      <c r="DZ111" s="853"/>
    </row>
    <row r="112" spans="1:131" s="226" customFormat="1" ht="26.25" customHeight="1" x14ac:dyDescent="0.15">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228</v>
      </c>
      <c r="AB112" s="838"/>
      <c r="AC112" s="838"/>
      <c r="AD112" s="838"/>
      <c r="AE112" s="839"/>
      <c r="AF112" s="840" t="s">
        <v>228</v>
      </c>
      <c r="AG112" s="838"/>
      <c r="AH112" s="838"/>
      <c r="AI112" s="838"/>
      <c r="AJ112" s="839"/>
      <c r="AK112" s="840" t="s">
        <v>228</v>
      </c>
      <c r="AL112" s="838"/>
      <c r="AM112" s="838"/>
      <c r="AN112" s="838"/>
      <c r="AO112" s="839"/>
      <c r="AP112" s="885" t="s">
        <v>228</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9781382</v>
      </c>
      <c r="BR112" s="875"/>
      <c r="BS112" s="875"/>
      <c r="BT112" s="875"/>
      <c r="BU112" s="875"/>
      <c r="BV112" s="875">
        <v>9823345</v>
      </c>
      <c r="BW112" s="875"/>
      <c r="BX112" s="875"/>
      <c r="BY112" s="875"/>
      <c r="BZ112" s="875"/>
      <c r="CA112" s="875">
        <v>9051253</v>
      </c>
      <c r="CB112" s="875"/>
      <c r="CC112" s="875"/>
      <c r="CD112" s="875"/>
      <c r="CE112" s="875"/>
      <c r="CF112" s="936">
        <v>80.599999999999994</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228</v>
      </c>
      <c r="DH112" s="875"/>
      <c r="DI112" s="875"/>
      <c r="DJ112" s="875"/>
      <c r="DK112" s="875"/>
      <c r="DL112" s="875" t="s">
        <v>228</v>
      </c>
      <c r="DM112" s="875"/>
      <c r="DN112" s="875"/>
      <c r="DO112" s="875"/>
      <c r="DP112" s="875"/>
      <c r="DQ112" s="875" t="s">
        <v>228</v>
      </c>
      <c r="DR112" s="875"/>
      <c r="DS112" s="875"/>
      <c r="DT112" s="875"/>
      <c r="DU112" s="875"/>
      <c r="DV112" s="852" t="s">
        <v>228</v>
      </c>
      <c r="DW112" s="852"/>
      <c r="DX112" s="852"/>
      <c r="DY112" s="852"/>
      <c r="DZ112" s="853"/>
    </row>
    <row r="113" spans="1:130" s="226" customFormat="1" ht="26.25" customHeight="1" x14ac:dyDescent="0.15">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775749</v>
      </c>
      <c r="AB113" s="984"/>
      <c r="AC113" s="984"/>
      <c r="AD113" s="984"/>
      <c r="AE113" s="985"/>
      <c r="AF113" s="986">
        <v>793407</v>
      </c>
      <c r="AG113" s="984"/>
      <c r="AH113" s="984"/>
      <c r="AI113" s="984"/>
      <c r="AJ113" s="985"/>
      <c r="AK113" s="986">
        <v>899230</v>
      </c>
      <c r="AL113" s="984"/>
      <c r="AM113" s="984"/>
      <c r="AN113" s="984"/>
      <c r="AO113" s="985"/>
      <c r="AP113" s="987">
        <v>8</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992344</v>
      </c>
      <c r="BR113" s="875"/>
      <c r="BS113" s="875"/>
      <c r="BT113" s="875"/>
      <c r="BU113" s="875"/>
      <c r="BV113" s="875">
        <v>962171</v>
      </c>
      <c r="BW113" s="875"/>
      <c r="BX113" s="875"/>
      <c r="BY113" s="875"/>
      <c r="BZ113" s="875"/>
      <c r="CA113" s="875">
        <v>849479</v>
      </c>
      <c r="CB113" s="875"/>
      <c r="CC113" s="875"/>
      <c r="CD113" s="875"/>
      <c r="CE113" s="875"/>
      <c r="CF113" s="936">
        <v>7.6</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228</v>
      </c>
      <c r="DH113" s="838"/>
      <c r="DI113" s="838"/>
      <c r="DJ113" s="838"/>
      <c r="DK113" s="839"/>
      <c r="DL113" s="840" t="s">
        <v>228</v>
      </c>
      <c r="DM113" s="838"/>
      <c r="DN113" s="838"/>
      <c r="DO113" s="838"/>
      <c r="DP113" s="839"/>
      <c r="DQ113" s="840" t="s">
        <v>228</v>
      </c>
      <c r="DR113" s="838"/>
      <c r="DS113" s="838"/>
      <c r="DT113" s="838"/>
      <c r="DU113" s="839"/>
      <c r="DV113" s="885" t="s">
        <v>228</v>
      </c>
      <c r="DW113" s="886"/>
      <c r="DX113" s="886"/>
      <c r="DY113" s="886"/>
      <c r="DZ113" s="887"/>
    </row>
    <row r="114" spans="1:130" s="226" customFormat="1" ht="26.25" customHeight="1" x14ac:dyDescent="0.15">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112524</v>
      </c>
      <c r="AB114" s="838"/>
      <c r="AC114" s="838"/>
      <c r="AD114" s="838"/>
      <c r="AE114" s="839"/>
      <c r="AF114" s="840">
        <v>128854</v>
      </c>
      <c r="AG114" s="838"/>
      <c r="AH114" s="838"/>
      <c r="AI114" s="838"/>
      <c r="AJ114" s="839"/>
      <c r="AK114" s="840">
        <v>151210</v>
      </c>
      <c r="AL114" s="838"/>
      <c r="AM114" s="838"/>
      <c r="AN114" s="838"/>
      <c r="AO114" s="839"/>
      <c r="AP114" s="885">
        <v>1.3</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3251866</v>
      </c>
      <c r="BR114" s="875"/>
      <c r="BS114" s="875"/>
      <c r="BT114" s="875"/>
      <c r="BU114" s="875"/>
      <c r="BV114" s="875">
        <v>3126071</v>
      </c>
      <c r="BW114" s="875"/>
      <c r="BX114" s="875"/>
      <c r="BY114" s="875"/>
      <c r="BZ114" s="875"/>
      <c r="CA114" s="875">
        <v>2990587</v>
      </c>
      <c r="CB114" s="875"/>
      <c r="CC114" s="875"/>
      <c r="CD114" s="875"/>
      <c r="CE114" s="875"/>
      <c r="CF114" s="936">
        <v>26.6</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228</v>
      </c>
      <c r="DH114" s="838"/>
      <c r="DI114" s="838"/>
      <c r="DJ114" s="838"/>
      <c r="DK114" s="839"/>
      <c r="DL114" s="840" t="s">
        <v>228</v>
      </c>
      <c r="DM114" s="838"/>
      <c r="DN114" s="838"/>
      <c r="DO114" s="838"/>
      <c r="DP114" s="839"/>
      <c r="DQ114" s="840" t="s">
        <v>228</v>
      </c>
      <c r="DR114" s="838"/>
      <c r="DS114" s="838"/>
      <c r="DT114" s="838"/>
      <c r="DU114" s="839"/>
      <c r="DV114" s="885" t="s">
        <v>228</v>
      </c>
      <c r="DW114" s="886"/>
      <c r="DX114" s="886"/>
      <c r="DY114" s="886"/>
      <c r="DZ114" s="887"/>
    </row>
    <row r="115" spans="1:130" s="226" customFormat="1" ht="26.25" customHeight="1" x14ac:dyDescent="0.15">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23997</v>
      </c>
      <c r="AB115" s="984"/>
      <c r="AC115" s="984"/>
      <c r="AD115" s="984"/>
      <c r="AE115" s="985"/>
      <c r="AF115" s="986">
        <v>22024</v>
      </c>
      <c r="AG115" s="984"/>
      <c r="AH115" s="984"/>
      <c r="AI115" s="984"/>
      <c r="AJ115" s="985"/>
      <c r="AK115" s="986">
        <v>46210</v>
      </c>
      <c r="AL115" s="984"/>
      <c r="AM115" s="984"/>
      <c r="AN115" s="984"/>
      <c r="AO115" s="985"/>
      <c r="AP115" s="987">
        <v>0.4</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v>480031</v>
      </c>
      <c r="BR115" s="875"/>
      <c r="BS115" s="875"/>
      <c r="BT115" s="875"/>
      <c r="BU115" s="875"/>
      <c r="BV115" s="875">
        <v>118115</v>
      </c>
      <c r="BW115" s="875"/>
      <c r="BX115" s="875"/>
      <c r="BY115" s="875"/>
      <c r="BZ115" s="875"/>
      <c r="CA115" s="875" t="s">
        <v>228</v>
      </c>
      <c r="CB115" s="875"/>
      <c r="CC115" s="875"/>
      <c r="CD115" s="875"/>
      <c r="CE115" s="875"/>
      <c r="CF115" s="936" t="s">
        <v>228</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228</v>
      </c>
      <c r="DH115" s="838"/>
      <c r="DI115" s="838"/>
      <c r="DJ115" s="838"/>
      <c r="DK115" s="839"/>
      <c r="DL115" s="840" t="s">
        <v>228</v>
      </c>
      <c r="DM115" s="838"/>
      <c r="DN115" s="838"/>
      <c r="DO115" s="838"/>
      <c r="DP115" s="839"/>
      <c r="DQ115" s="840" t="s">
        <v>228</v>
      </c>
      <c r="DR115" s="838"/>
      <c r="DS115" s="838"/>
      <c r="DT115" s="838"/>
      <c r="DU115" s="839"/>
      <c r="DV115" s="885" t="s">
        <v>228</v>
      </c>
      <c r="DW115" s="886"/>
      <c r="DX115" s="886"/>
      <c r="DY115" s="886"/>
      <c r="DZ115" s="887"/>
    </row>
    <row r="116" spans="1:130" s="226" customFormat="1" ht="26.25" customHeight="1" x14ac:dyDescent="0.15">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228</v>
      </c>
      <c r="AB116" s="838"/>
      <c r="AC116" s="838"/>
      <c r="AD116" s="838"/>
      <c r="AE116" s="839"/>
      <c r="AF116" s="840" t="s">
        <v>228</v>
      </c>
      <c r="AG116" s="838"/>
      <c r="AH116" s="838"/>
      <c r="AI116" s="838"/>
      <c r="AJ116" s="839"/>
      <c r="AK116" s="840" t="s">
        <v>228</v>
      </c>
      <c r="AL116" s="838"/>
      <c r="AM116" s="838"/>
      <c r="AN116" s="838"/>
      <c r="AO116" s="839"/>
      <c r="AP116" s="885" t="s">
        <v>228</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228</v>
      </c>
      <c r="BR116" s="875"/>
      <c r="BS116" s="875"/>
      <c r="BT116" s="875"/>
      <c r="BU116" s="875"/>
      <c r="BV116" s="875" t="s">
        <v>228</v>
      </c>
      <c r="BW116" s="875"/>
      <c r="BX116" s="875"/>
      <c r="BY116" s="875"/>
      <c r="BZ116" s="875"/>
      <c r="CA116" s="875" t="s">
        <v>228</v>
      </c>
      <c r="CB116" s="875"/>
      <c r="CC116" s="875"/>
      <c r="CD116" s="875"/>
      <c r="CE116" s="875"/>
      <c r="CF116" s="936" t="s">
        <v>228</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228</v>
      </c>
      <c r="DH116" s="838"/>
      <c r="DI116" s="838"/>
      <c r="DJ116" s="838"/>
      <c r="DK116" s="839"/>
      <c r="DL116" s="840" t="s">
        <v>228</v>
      </c>
      <c r="DM116" s="838"/>
      <c r="DN116" s="838"/>
      <c r="DO116" s="838"/>
      <c r="DP116" s="839"/>
      <c r="DQ116" s="840" t="s">
        <v>228</v>
      </c>
      <c r="DR116" s="838"/>
      <c r="DS116" s="838"/>
      <c r="DT116" s="838"/>
      <c r="DU116" s="839"/>
      <c r="DV116" s="885" t="s">
        <v>228</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2964954</v>
      </c>
      <c r="AB117" s="970"/>
      <c r="AC117" s="970"/>
      <c r="AD117" s="970"/>
      <c r="AE117" s="971"/>
      <c r="AF117" s="972">
        <v>3046299</v>
      </c>
      <c r="AG117" s="970"/>
      <c r="AH117" s="970"/>
      <c r="AI117" s="970"/>
      <c r="AJ117" s="971"/>
      <c r="AK117" s="972">
        <v>3235492</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457</v>
      </c>
      <c r="BR117" s="875"/>
      <c r="BS117" s="875"/>
      <c r="BT117" s="875"/>
      <c r="BU117" s="875"/>
      <c r="BV117" s="875" t="s">
        <v>458</v>
      </c>
      <c r="BW117" s="875"/>
      <c r="BX117" s="875"/>
      <c r="BY117" s="875"/>
      <c r="BZ117" s="875"/>
      <c r="CA117" s="875" t="s">
        <v>457</v>
      </c>
      <c r="CB117" s="875"/>
      <c r="CC117" s="875"/>
      <c r="CD117" s="875"/>
      <c r="CE117" s="875"/>
      <c r="CF117" s="936" t="s">
        <v>228</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228</v>
      </c>
      <c r="DH117" s="838"/>
      <c r="DI117" s="838"/>
      <c r="DJ117" s="838"/>
      <c r="DK117" s="839"/>
      <c r="DL117" s="840" t="s">
        <v>457</v>
      </c>
      <c r="DM117" s="838"/>
      <c r="DN117" s="838"/>
      <c r="DO117" s="838"/>
      <c r="DP117" s="839"/>
      <c r="DQ117" s="840" t="s">
        <v>460</v>
      </c>
      <c r="DR117" s="838"/>
      <c r="DS117" s="838"/>
      <c r="DT117" s="838"/>
      <c r="DU117" s="839"/>
      <c r="DV117" s="885" t="s">
        <v>457</v>
      </c>
      <c r="DW117" s="886"/>
      <c r="DX117" s="886"/>
      <c r="DY117" s="886"/>
      <c r="DZ117" s="887"/>
    </row>
    <row r="118" spans="1:130" s="226" customFormat="1" ht="26.25" customHeight="1" x14ac:dyDescent="0.15">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301</v>
      </c>
      <c r="AG118" s="963"/>
      <c r="AH118" s="963"/>
      <c r="AI118" s="963"/>
      <c r="AJ118" s="964"/>
      <c r="AK118" s="965" t="s">
        <v>300</v>
      </c>
      <c r="AL118" s="963"/>
      <c r="AM118" s="963"/>
      <c r="AN118" s="963"/>
      <c r="AO118" s="964"/>
      <c r="AP118" s="966" t="s">
        <v>428</v>
      </c>
      <c r="AQ118" s="967"/>
      <c r="AR118" s="967"/>
      <c r="AS118" s="967"/>
      <c r="AT118" s="968"/>
      <c r="AU118" s="997"/>
      <c r="AV118" s="998"/>
      <c r="AW118" s="998"/>
      <c r="AX118" s="998"/>
      <c r="AY118" s="998"/>
      <c r="AZ118" s="940" t="s">
        <v>461</v>
      </c>
      <c r="BA118" s="941"/>
      <c r="BB118" s="941"/>
      <c r="BC118" s="941"/>
      <c r="BD118" s="941"/>
      <c r="BE118" s="941"/>
      <c r="BF118" s="941"/>
      <c r="BG118" s="941"/>
      <c r="BH118" s="941"/>
      <c r="BI118" s="941"/>
      <c r="BJ118" s="941"/>
      <c r="BK118" s="941"/>
      <c r="BL118" s="941"/>
      <c r="BM118" s="941"/>
      <c r="BN118" s="941"/>
      <c r="BO118" s="941"/>
      <c r="BP118" s="942"/>
      <c r="BQ118" s="943" t="s">
        <v>228</v>
      </c>
      <c r="BR118" s="906"/>
      <c r="BS118" s="906"/>
      <c r="BT118" s="906"/>
      <c r="BU118" s="906"/>
      <c r="BV118" s="906" t="s">
        <v>228</v>
      </c>
      <c r="BW118" s="906"/>
      <c r="BX118" s="906"/>
      <c r="BY118" s="906"/>
      <c r="BZ118" s="906"/>
      <c r="CA118" s="906" t="s">
        <v>462</v>
      </c>
      <c r="CB118" s="906"/>
      <c r="CC118" s="906"/>
      <c r="CD118" s="906"/>
      <c r="CE118" s="906"/>
      <c r="CF118" s="936" t="s">
        <v>228</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228</v>
      </c>
      <c r="DH118" s="838"/>
      <c r="DI118" s="838"/>
      <c r="DJ118" s="838"/>
      <c r="DK118" s="839"/>
      <c r="DL118" s="840" t="s">
        <v>228</v>
      </c>
      <c r="DM118" s="838"/>
      <c r="DN118" s="838"/>
      <c r="DO118" s="838"/>
      <c r="DP118" s="839"/>
      <c r="DQ118" s="840" t="s">
        <v>464</v>
      </c>
      <c r="DR118" s="838"/>
      <c r="DS118" s="838"/>
      <c r="DT118" s="838"/>
      <c r="DU118" s="839"/>
      <c r="DV118" s="885" t="s">
        <v>465</v>
      </c>
      <c r="DW118" s="886"/>
      <c r="DX118" s="886"/>
      <c r="DY118" s="886"/>
      <c r="DZ118" s="887"/>
    </row>
    <row r="119" spans="1:130" s="226" customFormat="1" ht="26.25" customHeight="1" x14ac:dyDescent="0.15">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7207</v>
      </c>
      <c r="AB119" s="956"/>
      <c r="AC119" s="956"/>
      <c r="AD119" s="956"/>
      <c r="AE119" s="957"/>
      <c r="AF119" s="958">
        <v>7207</v>
      </c>
      <c r="AG119" s="956"/>
      <c r="AH119" s="956"/>
      <c r="AI119" s="956"/>
      <c r="AJ119" s="957"/>
      <c r="AK119" s="958">
        <v>34302</v>
      </c>
      <c r="AL119" s="956"/>
      <c r="AM119" s="956"/>
      <c r="AN119" s="956"/>
      <c r="AO119" s="957"/>
      <c r="AP119" s="959">
        <v>0.3</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466</v>
      </c>
      <c r="BP119" s="939"/>
      <c r="BQ119" s="943">
        <v>37186161</v>
      </c>
      <c r="BR119" s="906"/>
      <c r="BS119" s="906"/>
      <c r="BT119" s="906"/>
      <c r="BU119" s="906"/>
      <c r="BV119" s="906">
        <v>37178500</v>
      </c>
      <c r="BW119" s="906"/>
      <c r="BX119" s="906"/>
      <c r="BY119" s="906"/>
      <c r="BZ119" s="906"/>
      <c r="CA119" s="906">
        <v>37945049</v>
      </c>
      <c r="CB119" s="906"/>
      <c r="CC119" s="906"/>
      <c r="CD119" s="906"/>
      <c r="CE119" s="906"/>
      <c r="CF119" s="804"/>
      <c r="CG119" s="805"/>
      <c r="CH119" s="805"/>
      <c r="CI119" s="805"/>
      <c r="CJ119" s="895"/>
      <c r="CK119" s="993"/>
      <c r="CL119" s="881"/>
      <c r="CM119" s="899" t="s">
        <v>467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100343</v>
      </c>
      <c r="DH119" s="821"/>
      <c r="DI119" s="821"/>
      <c r="DJ119" s="821"/>
      <c r="DK119" s="822"/>
      <c r="DL119" s="823">
        <v>87222</v>
      </c>
      <c r="DM119" s="821"/>
      <c r="DN119" s="821"/>
      <c r="DO119" s="821"/>
      <c r="DP119" s="822"/>
      <c r="DQ119" s="823">
        <v>75386</v>
      </c>
      <c r="DR119" s="821"/>
      <c r="DS119" s="821"/>
      <c r="DT119" s="821"/>
      <c r="DU119" s="822"/>
      <c r="DV119" s="909">
        <v>0.7</v>
      </c>
      <c r="DW119" s="910"/>
      <c r="DX119" s="910"/>
      <c r="DY119" s="910"/>
      <c r="DZ119" s="911"/>
    </row>
    <row r="120" spans="1:130" s="226" customFormat="1" ht="26.25" customHeight="1" x14ac:dyDescent="0.15">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457</v>
      </c>
      <c r="AB120" s="838"/>
      <c r="AC120" s="838"/>
      <c r="AD120" s="838"/>
      <c r="AE120" s="839"/>
      <c r="AF120" s="840" t="s">
        <v>228</v>
      </c>
      <c r="AG120" s="838"/>
      <c r="AH120" s="838"/>
      <c r="AI120" s="838"/>
      <c r="AJ120" s="839"/>
      <c r="AK120" s="840" t="s">
        <v>462</v>
      </c>
      <c r="AL120" s="838"/>
      <c r="AM120" s="838"/>
      <c r="AN120" s="838"/>
      <c r="AO120" s="839"/>
      <c r="AP120" s="885" t="s">
        <v>457</v>
      </c>
      <c r="AQ120" s="886"/>
      <c r="AR120" s="886"/>
      <c r="AS120" s="886"/>
      <c r="AT120" s="887"/>
      <c r="AU120" s="944" t="s">
        <v>468</v>
      </c>
      <c r="AV120" s="945"/>
      <c r="AW120" s="945"/>
      <c r="AX120" s="945"/>
      <c r="AY120" s="946"/>
      <c r="AZ120" s="921" t="s">
        <v>469</v>
      </c>
      <c r="BA120" s="866"/>
      <c r="BB120" s="866"/>
      <c r="BC120" s="866"/>
      <c r="BD120" s="866"/>
      <c r="BE120" s="866"/>
      <c r="BF120" s="866"/>
      <c r="BG120" s="866"/>
      <c r="BH120" s="866"/>
      <c r="BI120" s="866"/>
      <c r="BJ120" s="866"/>
      <c r="BK120" s="866"/>
      <c r="BL120" s="866"/>
      <c r="BM120" s="866"/>
      <c r="BN120" s="866"/>
      <c r="BO120" s="866"/>
      <c r="BP120" s="867"/>
      <c r="BQ120" s="922">
        <v>2113496</v>
      </c>
      <c r="BR120" s="903"/>
      <c r="BS120" s="903"/>
      <c r="BT120" s="903"/>
      <c r="BU120" s="903"/>
      <c r="BV120" s="903">
        <v>1817607</v>
      </c>
      <c r="BW120" s="903"/>
      <c r="BX120" s="903"/>
      <c r="BY120" s="903"/>
      <c r="BZ120" s="903"/>
      <c r="CA120" s="903">
        <v>2294509</v>
      </c>
      <c r="CB120" s="903"/>
      <c r="CC120" s="903"/>
      <c r="CD120" s="903"/>
      <c r="CE120" s="903"/>
      <c r="CF120" s="927">
        <v>20.399999999999999</v>
      </c>
      <c r="CG120" s="928"/>
      <c r="CH120" s="928"/>
      <c r="CI120" s="928"/>
      <c r="CJ120" s="928"/>
      <c r="CK120" s="929" t="s">
        <v>470</v>
      </c>
      <c r="CL120" s="913"/>
      <c r="CM120" s="913"/>
      <c r="CN120" s="913"/>
      <c r="CO120" s="914"/>
      <c r="CP120" s="933" t="s">
        <v>471</v>
      </c>
      <c r="CQ120" s="934"/>
      <c r="CR120" s="934"/>
      <c r="CS120" s="934"/>
      <c r="CT120" s="934"/>
      <c r="CU120" s="934"/>
      <c r="CV120" s="934"/>
      <c r="CW120" s="934"/>
      <c r="CX120" s="934"/>
      <c r="CY120" s="934"/>
      <c r="CZ120" s="934"/>
      <c r="DA120" s="934"/>
      <c r="DB120" s="934"/>
      <c r="DC120" s="934"/>
      <c r="DD120" s="934"/>
      <c r="DE120" s="934"/>
      <c r="DF120" s="935"/>
      <c r="DG120" s="922">
        <v>9253473</v>
      </c>
      <c r="DH120" s="903"/>
      <c r="DI120" s="903"/>
      <c r="DJ120" s="903"/>
      <c r="DK120" s="903"/>
      <c r="DL120" s="903">
        <v>9359313</v>
      </c>
      <c r="DM120" s="903"/>
      <c r="DN120" s="903"/>
      <c r="DO120" s="903"/>
      <c r="DP120" s="903"/>
      <c r="DQ120" s="903">
        <v>8695872</v>
      </c>
      <c r="DR120" s="903"/>
      <c r="DS120" s="903"/>
      <c r="DT120" s="903"/>
      <c r="DU120" s="903"/>
      <c r="DV120" s="904">
        <v>77.5</v>
      </c>
      <c r="DW120" s="904"/>
      <c r="DX120" s="904"/>
      <c r="DY120" s="904"/>
      <c r="DZ120" s="905"/>
    </row>
    <row r="121" spans="1:130" s="226" customFormat="1" ht="26.25" customHeight="1" x14ac:dyDescent="0.15">
      <c r="A121" s="878"/>
      <c r="B121" s="879"/>
      <c r="C121" s="924" t="s">
        <v>472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473</v>
      </c>
      <c r="AB121" s="838"/>
      <c r="AC121" s="838"/>
      <c r="AD121" s="838"/>
      <c r="AE121" s="839"/>
      <c r="AF121" s="840" t="s">
        <v>457</v>
      </c>
      <c r="AG121" s="838"/>
      <c r="AH121" s="838"/>
      <c r="AI121" s="838"/>
      <c r="AJ121" s="839"/>
      <c r="AK121" s="840" t="s">
        <v>474</v>
      </c>
      <c r="AL121" s="838"/>
      <c r="AM121" s="838"/>
      <c r="AN121" s="838"/>
      <c r="AO121" s="839"/>
      <c r="AP121" s="885" t="s">
        <v>457</v>
      </c>
      <c r="AQ121" s="886"/>
      <c r="AR121" s="886"/>
      <c r="AS121" s="886"/>
      <c r="AT121" s="887"/>
      <c r="AU121" s="947"/>
      <c r="AV121" s="948"/>
      <c r="AW121" s="948"/>
      <c r="AX121" s="948"/>
      <c r="AY121" s="949"/>
      <c r="AZ121" s="873" t="s">
        <v>475</v>
      </c>
      <c r="BA121" s="808"/>
      <c r="BB121" s="808"/>
      <c r="BC121" s="808"/>
      <c r="BD121" s="808"/>
      <c r="BE121" s="808"/>
      <c r="BF121" s="808"/>
      <c r="BG121" s="808"/>
      <c r="BH121" s="808"/>
      <c r="BI121" s="808"/>
      <c r="BJ121" s="808"/>
      <c r="BK121" s="808"/>
      <c r="BL121" s="808"/>
      <c r="BM121" s="808"/>
      <c r="BN121" s="808"/>
      <c r="BO121" s="808"/>
      <c r="BP121" s="809"/>
      <c r="BQ121" s="874">
        <v>5255432</v>
      </c>
      <c r="BR121" s="875"/>
      <c r="BS121" s="875"/>
      <c r="BT121" s="875"/>
      <c r="BU121" s="875"/>
      <c r="BV121" s="875">
        <v>5345012</v>
      </c>
      <c r="BW121" s="875"/>
      <c r="BX121" s="875"/>
      <c r="BY121" s="875"/>
      <c r="BZ121" s="875"/>
      <c r="CA121" s="875">
        <v>5119334</v>
      </c>
      <c r="CB121" s="875"/>
      <c r="CC121" s="875"/>
      <c r="CD121" s="875"/>
      <c r="CE121" s="875"/>
      <c r="CF121" s="936">
        <v>45.6</v>
      </c>
      <c r="CG121" s="937"/>
      <c r="CH121" s="937"/>
      <c r="CI121" s="937"/>
      <c r="CJ121" s="937"/>
      <c r="CK121" s="930"/>
      <c r="CL121" s="916"/>
      <c r="CM121" s="916"/>
      <c r="CN121" s="916"/>
      <c r="CO121" s="917"/>
      <c r="CP121" s="896" t="s">
        <v>476</v>
      </c>
      <c r="CQ121" s="897"/>
      <c r="CR121" s="897"/>
      <c r="CS121" s="897"/>
      <c r="CT121" s="897"/>
      <c r="CU121" s="897"/>
      <c r="CV121" s="897"/>
      <c r="CW121" s="897"/>
      <c r="CX121" s="897"/>
      <c r="CY121" s="897"/>
      <c r="CZ121" s="897"/>
      <c r="DA121" s="897"/>
      <c r="DB121" s="897"/>
      <c r="DC121" s="897"/>
      <c r="DD121" s="897"/>
      <c r="DE121" s="897"/>
      <c r="DF121" s="898"/>
      <c r="DG121" s="874">
        <v>375339</v>
      </c>
      <c r="DH121" s="875"/>
      <c r="DI121" s="875"/>
      <c r="DJ121" s="875"/>
      <c r="DK121" s="875"/>
      <c r="DL121" s="875">
        <v>382813</v>
      </c>
      <c r="DM121" s="875"/>
      <c r="DN121" s="875"/>
      <c r="DO121" s="875"/>
      <c r="DP121" s="875"/>
      <c r="DQ121" s="875">
        <v>305695</v>
      </c>
      <c r="DR121" s="875"/>
      <c r="DS121" s="875"/>
      <c r="DT121" s="875"/>
      <c r="DU121" s="875"/>
      <c r="DV121" s="852">
        <v>2.7</v>
      </c>
      <c r="DW121" s="852"/>
      <c r="DX121" s="852"/>
      <c r="DY121" s="852"/>
      <c r="DZ121" s="853"/>
    </row>
    <row r="122" spans="1:130" s="226" customFormat="1" ht="26.25" customHeight="1" x14ac:dyDescent="0.15">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228</v>
      </c>
      <c r="AB122" s="838"/>
      <c r="AC122" s="838"/>
      <c r="AD122" s="838"/>
      <c r="AE122" s="839"/>
      <c r="AF122" s="840" t="s">
        <v>457</v>
      </c>
      <c r="AG122" s="838"/>
      <c r="AH122" s="838"/>
      <c r="AI122" s="838"/>
      <c r="AJ122" s="839"/>
      <c r="AK122" s="840" t="s">
        <v>457</v>
      </c>
      <c r="AL122" s="838"/>
      <c r="AM122" s="838"/>
      <c r="AN122" s="838"/>
      <c r="AO122" s="839"/>
      <c r="AP122" s="885" t="s">
        <v>228</v>
      </c>
      <c r="AQ122" s="886"/>
      <c r="AR122" s="886"/>
      <c r="AS122" s="886"/>
      <c r="AT122" s="887"/>
      <c r="AU122" s="947"/>
      <c r="AV122" s="948"/>
      <c r="AW122" s="948"/>
      <c r="AX122" s="948"/>
      <c r="AY122" s="949"/>
      <c r="AZ122" s="940" t="s">
        <v>477</v>
      </c>
      <c r="BA122" s="941"/>
      <c r="BB122" s="941"/>
      <c r="BC122" s="941"/>
      <c r="BD122" s="941"/>
      <c r="BE122" s="941"/>
      <c r="BF122" s="941"/>
      <c r="BG122" s="941"/>
      <c r="BH122" s="941"/>
      <c r="BI122" s="941"/>
      <c r="BJ122" s="941"/>
      <c r="BK122" s="941"/>
      <c r="BL122" s="941"/>
      <c r="BM122" s="941"/>
      <c r="BN122" s="941"/>
      <c r="BO122" s="941"/>
      <c r="BP122" s="942"/>
      <c r="BQ122" s="943">
        <v>22278757</v>
      </c>
      <c r="BR122" s="906"/>
      <c r="BS122" s="906"/>
      <c r="BT122" s="906"/>
      <c r="BU122" s="906"/>
      <c r="BV122" s="906">
        <v>22411583</v>
      </c>
      <c r="BW122" s="906"/>
      <c r="BX122" s="906"/>
      <c r="BY122" s="906"/>
      <c r="BZ122" s="906"/>
      <c r="CA122" s="906">
        <v>22198358</v>
      </c>
      <c r="CB122" s="906"/>
      <c r="CC122" s="906"/>
      <c r="CD122" s="906"/>
      <c r="CE122" s="906"/>
      <c r="CF122" s="907">
        <v>197.8</v>
      </c>
      <c r="CG122" s="908"/>
      <c r="CH122" s="908"/>
      <c r="CI122" s="908"/>
      <c r="CJ122" s="908"/>
      <c r="CK122" s="930"/>
      <c r="CL122" s="916"/>
      <c r="CM122" s="916"/>
      <c r="CN122" s="916"/>
      <c r="CO122" s="917"/>
      <c r="CP122" s="896" t="s">
        <v>478</v>
      </c>
      <c r="CQ122" s="897"/>
      <c r="CR122" s="897"/>
      <c r="CS122" s="897"/>
      <c r="CT122" s="897"/>
      <c r="CU122" s="897"/>
      <c r="CV122" s="897"/>
      <c r="CW122" s="897"/>
      <c r="CX122" s="897"/>
      <c r="CY122" s="897"/>
      <c r="CZ122" s="897"/>
      <c r="DA122" s="897"/>
      <c r="DB122" s="897"/>
      <c r="DC122" s="897"/>
      <c r="DD122" s="897"/>
      <c r="DE122" s="897"/>
      <c r="DF122" s="898"/>
      <c r="DG122" s="874">
        <v>151548</v>
      </c>
      <c r="DH122" s="875"/>
      <c r="DI122" s="875"/>
      <c r="DJ122" s="875"/>
      <c r="DK122" s="875"/>
      <c r="DL122" s="875">
        <v>80335</v>
      </c>
      <c r="DM122" s="875"/>
      <c r="DN122" s="875"/>
      <c r="DO122" s="875"/>
      <c r="DP122" s="875"/>
      <c r="DQ122" s="875">
        <v>49040</v>
      </c>
      <c r="DR122" s="875"/>
      <c r="DS122" s="875"/>
      <c r="DT122" s="875"/>
      <c r="DU122" s="875"/>
      <c r="DV122" s="852">
        <v>0.4</v>
      </c>
      <c r="DW122" s="852"/>
      <c r="DX122" s="852"/>
      <c r="DY122" s="852"/>
      <c r="DZ122" s="853"/>
    </row>
    <row r="123" spans="1:130" s="226" customFormat="1" ht="26.25" customHeight="1" x14ac:dyDescent="0.15">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479</v>
      </c>
      <c r="AB123" s="838"/>
      <c r="AC123" s="838"/>
      <c r="AD123" s="838"/>
      <c r="AE123" s="839"/>
      <c r="AF123" s="840" t="s">
        <v>480</v>
      </c>
      <c r="AG123" s="838"/>
      <c r="AH123" s="838"/>
      <c r="AI123" s="838"/>
      <c r="AJ123" s="839"/>
      <c r="AK123" s="840" t="s">
        <v>228</v>
      </c>
      <c r="AL123" s="838"/>
      <c r="AM123" s="838"/>
      <c r="AN123" s="838"/>
      <c r="AO123" s="839"/>
      <c r="AP123" s="885" t="s">
        <v>228</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481</v>
      </c>
      <c r="BP123" s="939"/>
      <c r="BQ123" s="893">
        <v>29647685</v>
      </c>
      <c r="BR123" s="894"/>
      <c r="BS123" s="894"/>
      <c r="BT123" s="894"/>
      <c r="BU123" s="894"/>
      <c r="BV123" s="894">
        <v>29574202</v>
      </c>
      <c r="BW123" s="894"/>
      <c r="BX123" s="894"/>
      <c r="BY123" s="894"/>
      <c r="BZ123" s="894"/>
      <c r="CA123" s="894">
        <v>29612201</v>
      </c>
      <c r="CB123" s="894"/>
      <c r="CC123" s="894"/>
      <c r="CD123" s="894"/>
      <c r="CE123" s="894"/>
      <c r="CF123" s="804"/>
      <c r="CG123" s="805"/>
      <c r="CH123" s="805"/>
      <c r="CI123" s="805"/>
      <c r="CJ123" s="895"/>
      <c r="CK123" s="930"/>
      <c r="CL123" s="916"/>
      <c r="CM123" s="916"/>
      <c r="CN123" s="916"/>
      <c r="CO123" s="917"/>
      <c r="CP123" s="896" t="s">
        <v>398</v>
      </c>
      <c r="CQ123" s="897"/>
      <c r="CR123" s="897"/>
      <c r="CS123" s="897"/>
      <c r="CT123" s="897"/>
      <c r="CU123" s="897"/>
      <c r="CV123" s="897"/>
      <c r="CW123" s="897"/>
      <c r="CX123" s="897"/>
      <c r="CY123" s="897"/>
      <c r="CZ123" s="897"/>
      <c r="DA123" s="897"/>
      <c r="DB123" s="897"/>
      <c r="DC123" s="897"/>
      <c r="DD123" s="897"/>
      <c r="DE123" s="897"/>
      <c r="DF123" s="898"/>
      <c r="DG123" s="837">
        <v>1022</v>
      </c>
      <c r="DH123" s="838"/>
      <c r="DI123" s="838"/>
      <c r="DJ123" s="838"/>
      <c r="DK123" s="839"/>
      <c r="DL123" s="840">
        <v>884</v>
      </c>
      <c r="DM123" s="838"/>
      <c r="DN123" s="838"/>
      <c r="DO123" s="838"/>
      <c r="DP123" s="839"/>
      <c r="DQ123" s="840">
        <v>646</v>
      </c>
      <c r="DR123" s="838"/>
      <c r="DS123" s="838"/>
      <c r="DT123" s="838"/>
      <c r="DU123" s="839"/>
      <c r="DV123" s="885">
        <v>0</v>
      </c>
      <c r="DW123" s="886"/>
      <c r="DX123" s="886"/>
      <c r="DY123" s="886"/>
      <c r="DZ123" s="887"/>
    </row>
    <row r="124" spans="1:130" s="226" customFormat="1" ht="26.25" customHeight="1" thickBot="1" x14ac:dyDescent="0.2">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473</v>
      </c>
      <c r="AB124" s="838"/>
      <c r="AC124" s="838"/>
      <c r="AD124" s="838"/>
      <c r="AE124" s="839"/>
      <c r="AF124" s="840" t="s">
        <v>228</v>
      </c>
      <c r="AG124" s="838"/>
      <c r="AH124" s="838"/>
      <c r="AI124" s="838"/>
      <c r="AJ124" s="839"/>
      <c r="AK124" s="840" t="s">
        <v>464</v>
      </c>
      <c r="AL124" s="838"/>
      <c r="AM124" s="838"/>
      <c r="AN124" s="838"/>
      <c r="AO124" s="839"/>
      <c r="AP124" s="885" t="s">
        <v>464</v>
      </c>
      <c r="AQ124" s="886"/>
      <c r="AR124" s="886"/>
      <c r="AS124" s="886"/>
      <c r="AT124" s="887"/>
      <c r="AU124" s="888" t="s">
        <v>482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65.2</v>
      </c>
      <c r="BR124" s="892"/>
      <c r="BS124" s="892"/>
      <c r="BT124" s="892"/>
      <c r="BU124" s="892"/>
      <c r="BV124" s="892">
        <v>67.5</v>
      </c>
      <c r="BW124" s="892"/>
      <c r="BX124" s="892"/>
      <c r="BY124" s="892"/>
      <c r="BZ124" s="892"/>
      <c r="CA124" s="892">
        <v>74.2</v>
      </c>
      <c r="CB124" s="892"/>
      <c r="CC124" s="892"/>
      <c r="CD124" s="892"/>
      <c r="CE124" s="892"/>
      <c r="CF124" s="782"/>
      <c r="CG124" s="783"/>
      <c r="CH124" s="783"/>
      <c r="CI124" s="783"/>
      <c r="CJ124" s="923"/>
      <c r="CK124" s="931"/>
      <c r="CL124" s="931"/>
      <c r="CM124" s="931"/>
      <c r="CN124" s="931"/>
      <c r="CO124" s="932"/>
      <c r="CP124" s="896" t="s">
        <v>483</v>
      </c>
      <c r="CQ124" s="897"/>
      <c r="CR124" s="897"/>
      <c r="CS124" s="897"/>
      <c r="CT124" s="897"/>
      <c r="CU124" s="897"/>
      <c r="CV124" s="897"/>
      <c r="CW124" s="897"/>
      <c r="CX124" s="897"/>
      <c r="CY124" s="897"/>
      <c r="CZ124" s="897"/>
      <c r="DA124" s="897"/>
      <c r="DB124" s="897"/>
      <c r="DC124" s="897"/>
      <c r="DD124" s="897"/>
      <c r="DE124" s="897"/>
      <c r="DF124" s="898"/>
      <c r="DG124" s="820" t="s">
        <v>457</v>
      </c>
      <c r="DH124" s="821"/>
      <c r="DI124" s="821"/>
      <c r="DJ124" s="821"/>
      <c r="DK124" s="822"/>
      <c r="DL124" s="823" t="s">
        <v>473</v>
      </c>
      <c r="DM124" s="821"/>
      <c r="DN124" s="821"/>
      <c r="DO124" s="821"/>
      <c r="DP124" s="822"/>
      <c r="DQ124" s="823" t="s">
        <v>479</v>
      </c>
      <c r="DR124" s="821"/>
      <c r="DS124" s="821"/>
      <c r="DT124" s="821"/>
      <c r="DU124" s="822"/>
      <c r="DV124" s="909" t="s">
        <v>457</v>
      </c>
      <c r="DW124" s="910"/>
      <c r="DX124" s="910"/>
      <c r="DY124" s="910"/>
      <c r="DZ124" s="911"/>
    </row>
    <row r="125" spans="1:130" s="226" customFormat="1" ht="26.25" customHeight="1" x14ac:dyDescent="0.15">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484</v>
      </c>
      <c r="AB125" s="838"/>
      <c r="AC125" s="838"/>
      <c r="AD125" s="838"/>
      <c r="AE125" s="839"/>
      <c r="AF125" s="840" t="s">
        <v>473</v>
      </c>
      <c r="AG125" s="838"/>
      <c r="AH125" s="838"/>
      <c r="AI125" s="838"/>
      <c r="AJ125" s="839"/>
      <c r="AK125" s="840" t="s">
        <v>457</v>
      </c>
      <c r="AL125" s="838"/>
      <c r="AM125" s="838"/>
      <c r="AN125" s="838"/>
      <c r="AO125" s="839"/>
      <c r="AP125" s="885" t="s">
        <v>228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485</v>
      </c>
      <c r="CL125" s="913"/>
      <c r="CM125" s="913"/>
      <c r="CN125" s="913"/>
      <c r="CO125" s="914"/>
      <c r="CP125" s="921" t="s">
        <v>486</v>
      </c>
      <c r="CQ125" s="866"/>
      <c r="CR125" s="866"/>
      <c r="CS125" s="866"/>
      <c r="CT125" s="866"/>
      <c r="CU125" s="866"/>
      <c r="CV125" s="866"/>
      <c r="CW125" s="866"/>
      <c r="CX125" s="866"/>
      <c r="CY125" s="866"/>
      <c r="CZ125" s="866"/>
      <c r="DA125" s="866"/>
      <c r="DB125" s="866"/>
      <c r="DC125" s="866"/>
      <c r="DD125" s="866"/>
      <c r="DE125" s="866"/>
      <c r="DF125" s="867"/>
      <c r="DG125" s="922" t="s">
        <v>457</v>
      </c>
      <c r="DH125" s="903"/>
      <c r="DI125" s="903"/>
      <c r="DJ125" s="903"/>
      <c r="DK125" s="903"/>
      <c r="DL125" s="903" t="s">
        <v>464</v>
      </c>
      <c r="DM125" s="903"/>
      <c r="DN125" s="903"/>
      <c r="DO125" s="903"/>
      <c r="DP125" s="903"/>
      <c r="DQ125" s="903" t="s">
        <v>487</v>
      </c>
      <c r="DR125" s="903"/>
      <c r="DS125" s="903"/>
      <c r="DT125" s="903"/>
      <c r="DU125" s="903"/>
      <c r="DV125" s="904" t="s">
        <v>487</v>
      </c>
      <c r="DW125" s="904"/>
      <c r="DX125" s="904"/>
      <c r="DY125" s="904"/>
      <c r="DZ125" s="905"/>
    </row>
    <row r="126" spans="1:130" s="226" customFormat="1" ht="26.25" customHeight="1" thickBot="1" x14ac:dyDescent="0.2">
      <c r="A126" s="878"/>
      <c r="B126" s="879"/>
      <c r="C126" s="882" t="s">
        <v>467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457</v>
      </c>
      <c r="AB126" s="838"/>
      <c r="AC126" s="838"/>
      <c r="AD126" s="838"/>
      <c r="AE126" s="839"/>
      <c r="AF126" s="840" t="s">
        <v>457</v>
      </c>
      <c r="AG126" s="838"/>
      <c r="AH126" s="838"/>
      <c r="AI126" s="838"/>
      <c r="AJ126" s="839"/>
      <c r="AK126" s="840" t="s">
        <v>457</v>
      </c>
      <c r="AL126" s="838"/>
      <c r="AM126" s="838"/>
      <c r="AN126" s="838"/>
      <c r="AO126" s="839"/>
      <c r="AP126" s="885" t="s">
        <v>228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488</v>
      </c>
      <c r="CQ126" s="808"/>
      <c r="CR126" s="808"/>
      <c r="CS126" s="808"/>
      <c r="CT126" s="808"/>
      <c r="CU126" s="808"/>
      <c r="CV126" s="808"/>
      <c r="CW126" s="808"/>
      <c r="CX126" s="808"/>
      <c r="CY126" s="808"/>
      <c r="CZ126" s="808"/>
      <c r="DA126" s="808"/>
      <c r="DB126" s="808"/>
      <c r="DC126" s="808"/>
      <c r="DD126" s="808"/>
      <c r="DE126" s="808"/>
      <c r="DF126" s="809"/>
      <c r="DG126" s="874">
        <v>478583</v>
      </c>
      <c r="DH126" s="875"/>
      <c r="DI126" s="875"/>
      <c r="DJ126" s="875"/>
      <c r="DK126" s="875"/>
      <c r="DL126" s="875">
        <v>118115</v>
      </c>
      <c r="DM126" s="875"/>
      <c r="DN126" s="875"/>
      <c r="DO126" s="875"/>
      <c r="DP126" s="875"/>
      <c r="DQ126" s="875" t="s">
        <v>484</v>
      </c>
      <c r="DR126" s="875"/>
      <c r="DS126" s="875"/>
      <c r="DT126" s="875"/>
      <c r="DU126" s="875"/>
      <c r="DV126" s="852" t="s">
        <v>457</v>
      </c>
      <c r="DW126" s="852"/>
      <c r="DX126" s="852"/>
      <c r="DY126" s="852"/>
      <c r="DZ126" s="853"/>
    </row>
    <row r="127" spans="1:130" s="226" customFormat="1" ht="26.25" customHeight="1" x14ac:dyDescent="0.15">
      <c r="A127" s="880"/>
      <c r="B127" s="881"/>
      <c r="C127" s="899" t="s">
        <v>489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16790</v>
      </c>
      <c r="AB127" s="838"/>
      <c r="AC127" s="838"/>
      <c r="AD127" s="838"/>
      <c r="AE127" s="839"/>
      <c r="AF127" s="840">
        <v>14817</v>
      </c>
      <c r="AG127" s="838"/>
      <c r="AH127" s="838"/>
      <c r="AI127" s="838"/>
      <c r="AJ127" s="839"/>
      <c r="AK127" s="840">
        <v>11908</v>
      </c>
      <c r="AL127" s="838"/>
      <c r="AM127" s="838"/>
      <c r="AN127" s="838"/>
      <c r="AO127" s="839"/>
      <c r="AP127" s="885">
        <v>0.1</v>
      </c>
      <c r="AQ127" s="886"/>
      <c r="AR127" s="886"/>
      <c r="AS127" s="886"/>
      <c r="AT127" s="887"/>
      <c r="AU127" s="262"/>
      <c r="AV127" s="262"/>
      <c r="AW127" s="262"/>
      <c r="AX127" s="902" t="s">
        <v>490</v>
      </c>
      <c r="AY127" s="870"/>
      <c r="AZ127" s="870"/>
      <c r="BA127" s="870"/>
      <c r="BB127" s="870"/>
      <c r="BC127" s="870"/>
      <c r="BD127" s="870"/>
      <c r="BE127" s="871"/>
      <c r="BF127" s="869" t="s">
        <v>491</v>
      </c>
      <c r="BG127" s="870"/>
      <c r="BH127" s="870"/>
      <c r="BI127" s="870"/>
      <c r="BJ127" s="870"/>
      <c r="BK127" s="870"/>
      <c r="BL127" s="871"/>
      <c r="BM127" s="869" t="s">
        <v>492</v>
      </c>
      <c r="BN127" s="870"/>
      <c r="BO127" s="870"/>
      <c r="BP127" s="870"/>
      <c r="BQ127" s="870"/>
      <c r="BR127" s="870"/>
      <c r="BS127" s="871"/>
      <c r="BT127" s="869" t="s">
        <v>493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494</v>
      </c>
      <c r="CQ127" s="808"/>
      <c r="CR127" s="808"/>
      <c r="CS127" s="808"/>
      <c r="CT127" s="808"/>
      <c r="CU127" s="808"/>
      <c r="CV127" s="808"/>
      <c r="CW127" s="808"/>
      <c r="CX127" s="808"/>
      <c r="CY127" s="808"/>
      <c r="CZ127" s="808"/>
      <c r="DA127" s="808"/>
      <c r="DB127" s="808"/>
      <c r="DC127" s="808"/>
      <c r="DD127" s="808"/>
      <c r="DE127" s="808"/>
      <c r="DF127" s="809"/>
      <c r="DG127" s="874" t="s">
        <v>457</v>
      </c>
      <c r="DH127" s="875"/>
      <c r="DI127" s="875"/>
      <c r="DJ127" s="875"/>
      <c r="DK127" s="875"/>
      <c r="DL127" s="875" t="s">
        <v>457</v>
      </c>
      <c r="DM127" s="875"/>
      <c r="DN127" s="875"/>
      <c r="DO127" s="875"/>
      <c r="DP127" s="875"/>
      <c r="DQ127" s="875" t="s">
        <v>228</v>
      </c>
      <c r="DR127" s="875"/>
      <c r="DS127" s="875"/>
      <c r="DT127" s="875"/>
      <c r="DU127" s="875"/>
      <c r="DV127" s="852" t="s">
        <v>457</v>
      </c>
      <c r="DW127" s="852"/>
      <c r="DX127" s="852"/>
      <c r="DY127" s="852"/>
      <c r="DZ127" s="853"/>
    </row>
    <row r="128" spans="1:130" s="226" customFormat="1" ht="26.25" customHeight="1" thickBot="1" x14ac:dyDescent="0.2">
      <c r="A128" s="854" t="s">
        <v>495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496</v>
      </c>
      <c r="X128" s="856"/>
      <c r="Y128" s="856"/>
      <c r="Z128" s="857"/>
      <c r="AA128" s="858">
        <v>508603</v>
      </c>
      <c r="AB128" s="859"/>
      <c r="AC128" s="859"/>
      <c r="AD128" s="859"/>
      <c r="AE128" s="860"/>
      <c r="AF128" s="861">
        <v>390689</v>
      </c>
      <c r="AG128" s="859"/>
      <c r="AH128" s="859"/>
      <c r="AI128" s="859"/>
      <c r="AJ128" s="860"/>
      <c r="AK128" s="861">
        <v>380075</v>
      </c>
      <c r="AL128" s="859"/>
      <c r="AM128" s="859"/>
      <c r="AN128" s="859"/>
      <c r="AO128" s="860"/>
      <c r="AP128" s="862"/>
      <c r="AQ128" s="863"/>
      <c r="AR128" s="863"/>
      <c r="AS128" s="863"/>
      <c r="AT128" s="864"/>
      <c r="AU128" s="262"/>
      <c r="AV128" s="262"/>
      <c r="AW128" s="262"/>
      <c r="AX128" s="865" t="s">
        <v>497</v>
      </c>
      <c r="AY128" s="866"/>
      <c r="AZ128" s="866"/>
      <c r="BA128" s="866"/>
      <c r="BB128" s="866"/>
      <c r="BC128" s="866"/>
      <c r="BD128" s="866"/>
      <c r="BE128" s="867"/>
      <c r="BF128" s="844" t="s">
        <v>457</v>
      </c>
      <c r="BG128" s="845"/>
      <c r="BH128" s="845"/>
      <c r="BI128" s="845"/>
      <c r="BJ128" s="845"/>
      <c r="BK128" s="845"/>
      <c r="BL128" s="868"/>
      <c r="BM128" s="844">
        <v>12.93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498</v>
      </c>
      <c r="CQ128" s="786"/>
      <c r="CR128" s="786"/>
      <c r="CS128" s="786"/>
      <c r="CT128" s="786"/>
      <c r="CU128" s="786"/>
      <c r="CV128" s="786"/>
      <c r="CW128" s="786"/>
      <c r="CX128" s="786"/>
      <c r="CY128" s="786"/>
      <c r="CZ128" s="786"/>
      <c r="DA128" s="786"/>
      <c r="DB128" s="786"/>
      <c r="DC128" s="786"/>
      <c r="DD128" s="786"/>
      <c r="DE128" s="786"/>
      <c r="DF128" s="787"/>
      <c r="DG128" s="848">
        <v>1448</v>
      </c>
      <c r="DH128" s="849"/>
      <c r="DI128" s="849"/>
      <c r="DJ128" s="849"/>
      <c r="DK128" s="849"/>
      <c r="DL128" s="849" t="s">
        <v>457</v>
      </c>
      <c r="DM128" s="849"/>
      <c r="DN128" s="849"/>
      <c r="DO128" s="849"/>
      <c r="DP128" s="849"/>
      <c r="DQ128" s="849" t="s">
        <v>479</v>
      </c>
      <c r="DR128" s="849"/>
      <c r="DS128" s="849"/>
      <c r="DT128" s="849"/>
      <c r="DU128" s="849"/>
      <c r="DV128" s="850" t="s">
        <v>457</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499</v>
      </c>
      <c r="X129" s="835"/>
      <c r="Y129" s="835"/>
      <c r="Z129" s="836"/>
      <c r="AA129" s="837">
        <v>13547751</v>
      </c>
      <c r="AB129" s="838"/>
      <c r="AC129" s="838"/>
      <c r="AD129" s="838"/>
      <c r="AE129" s="839"/>
      <c r="AF129" s="840">
        <v>13212686</v>
      </c>
      <c r="AG129" s="838"/>
      <c r="AH129" s="838"/>
      <c r="AI129" s="838"/>
      <c r="AJ129" s="839"/>
      <c r="AK129" s="840">
        <v>13201908</v>
      </c>
      <c r="AL129" s="838"/>
      <c r="AM129" s="838"/>
      <c r="AN129" s="838"/>
      <c r="AO129" s="839"/>
      <c r="AP129" s="841"/>
      <c r="AQ129" s="842"/>
      <c r="AR129" s="842"/>
      <c r="AS129" s="842"/>
      <c r="AT129" s="843"/>
      <c r="AU129" s="264"/>
      <c r="AV129" s="264"/>
      <c r="AW129" s="264"/>
      <c r="AX129" s="807" t="s">
        <v>500</v>
      </c>
      <c r="AY129" s="808"/>
      <c r="AZ129" s="808"/>
      <c r="BA129" s="808"/>
      <c r="BB129" s="808"/>
      <c r="BC129" s="808"/>
      <c r="BD129" s="808"/>
      <c r="BE129" s="809"/>
      <c r="BF129" s="827" t="s">
        <v>487</v>
      </c>
      <c r="BG129" s="828"/>
      <c r="BH129" s="828"/>
      <c r="BI129" s="828"/>
      <c r="BJ129" s="828"/>
      <c r="BK129" s="828"/>
      <c r="BL129" s="829"/>
      <c r="BM129" s="827">
        <v>17.93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502</v>
      </c>
      <c r="X130" s="835"/>
      <c r="Y130" s="835"/>
      <c r="Z130" s="836"/>
      <c r="AA130" s="837">
        <v>1998134</v>
      </c>
      <c r="AB130" s="838"/>
      <c r="AC130" s="838"/>
      <c r="AD130" s="838"/>
      <c r="AE130" s="839"/>
      <c r="AF130" s="840">
        <v>1952185</v>
      </c>
      <c r="AG130" s="838"/>
      <c r="AH130" s="838"/>
      <c r="AI130" s="838"/>
      <c r="AJ130" s="839"/>
      <c r="AK130" s="840">
        <v>1978543</v>
      </c>
      <c r="AL130" s="838"/>
      <c r="AM130" s="838"/>
      <c r="AN130" s="838"/>
      <c r="AO130" s="839"/>
      <c r="AP130" s="841"/>
      <c r="AQ130" s="842"/>
      <c r="AR130" s="842"/>
      <c r="AS130" s="842"/>
      <c r="AT130" s="843"/>
      <c r="AU130" s="264"/>
      <c r="AV130" s="264"/>
      <c r="AW130" s="264"/>
      <c r="AX130" s="807" t="s">
        <v>503</v>
      </c>
      <c r="AY130" s="808"/>
      <c r="AZ130" s="808"/>
      <c r="BA130" s="808"/>
      <c r="BB130" s="808"/>
      <c r="BC130" s="808"/>
      <c r="BD130" s="808"/>
      <c r="BE130" s="809"/>
      <c r="BF130" s="810">
        <v>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504</v>
      </c>
      <c r="X131" s="818"/>
      <c r="Y131" s="818"/>
      <c r="Z131" s="819"/>
      <c r="AA131" s="820">
        <v>11549617</v>
      </c>
      <c r="AB131" s="821"/>
      <c r="AC131" s="821"/>
      <c r="AD131" s="821"/>
      <c r="AE131" s="822"/>
      <c r="AF131" s="823">
        <v>11260501</v>
      </c>
      <c r="AG131" s="821"/>
      <c r="AH131" s="821"/>
      <c r="AI131" s="821"/>
      <c r="AJ131" s="822"/>
      <c r="AK131" s="823">
        <v>11223365</v>
      </c>
      <c r="AL131" s="821"/>
      <c r="AM131" s="821"/>
      <c r="AN131" s="821"/>
      <c r="AO131" s="822"/>
      <c r="AP131" s="824"/>
      <c r="AQ131" s="825"/>
      <c r="AR131" s="825"/>
      <c r="AS131" s="825"/>
      <c r="AT131" s="826"/>
      <c r="AU131" s="264"/>
      <c r="AV131" s="264"/>
      <c r="AW131" s="264"/>
      <c r="AX131" s="785" t="s">
        <v>505</v>
      </c>
      <c r="AY131" s="786"/>
      <c r="AZ131" s="786"/>
      <c r="BA131" s="786"/>
      <c r="BB131" s="786"/>
      <c r="BC131" s="786"/>
      <c r="BD131" s="786"/>
      <c r="BE131" s="787"/>
      <c r="BF131" s="788">
        <v>74.2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507</v>
      </c>
      <c r="W132" s="798"/>
      <c r="X132" s="798"/>
      <c r="Y132" s="798"/>
      <c r="Z132" s="799"/>
      <c r="AA132" s="800">
        <v>3.9673783120000001</v>
      </c>
      <c r="AB132" s="801"/>
      <c r="AC132" s="801"/>
      <c r="AD132" s="801"/>
      <c r="AE132" s="802"/>
      <c r="AF132" s="803">
        <v>6.246835731</v>
      </c>
      <c r="AG132" s="801"/>
      <c r="AH132" s="801"/>
      <c r="AI132" s="801"/>
      <c r="AJ132" s="802"/>
      <c r="AK132" s="803">
        <v>7.8129331090000003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508</v>
      </c>
      <c r="W133" s="777"/>
      <c r="X133" s="777"/>
      <c r="Y133" s="777"/>
      <c r="Z133" s="778"/>
      <c r="AA133" s="779">
        <v>6.5</v>
      </c>
      <c r="AB133" s="780"/>
      <c r="AC133" s="780"/>
      <c r="AD133" s="780"/>
      <c r="AE133" s="781"/>
      <c r="AF133" s="779">
        <v>5.8</v>
      </c>
      <c r="AG133" s="780"/>
      <c r="AH133" s="780"/>
      <c r="AI133" s="780"/>
      <c r="AJ133" s="781"/>
      <c r="AK133" s="779">
        <v>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iUqB0zKN4dLbI9nil/hhWnZa1NKQxPpriij8sbtolNhzhy50n/ud3qQWYpG+wXg16NsFxitKs7F/8NEfg8hCw==" saltValue="gY66fZiLlnm32mTvzjB67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Q110"/>
  <sheetViews>
    <sheetView showGridLines="0" view="pageBreakPreview" topLeftCell="BN1" zoomScaleNormal="85" zoomScaleSheetLayoutView="100" workbookViewId="0">
      <selection activeCell="DQ87" sqref="DQ87:DU8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GfM190gWHjY40YSl8lCXPRZ3kRLvlUzg0TpuM+UAxviq5Waky+0HikLpm/lhkIpZwsBXV+S4tM1Y34+L46pPw==" saltValue="grRalqcgzbGym07eeKPX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L103"/>
  <sheetViews>
    <sheetView showGridLines="0" topLeftCell="A13" zoomScaleNormal="100" zoomScaleSheetLayoutView="55" workbookViewId="0">
      <selection activeCell="DQ87" sqref="DQ87:DU87"/>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hbt8Nur+u6ScON5lkYqrm7NBxo9IOYQnQRU7KgBtEfqYzk5JHThBrkO4qxH0MWrXPBDDTDWa/Z2ie7VS0jkqA==" saltValue="1rRj01Y1kfpmVxO8xBCb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Z74"/>
  <sheetViews>
    <sheetView showGridLines="0" view="pageBreakPreview" workbookViewId="0">
      <selection activeCell="DQ87" sqref="DQ87:DU87"/>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512</v>
      </c>
      <c r="AP7" s="283"/>
      <c r="AQ7" s="284" t="s">
        <v>513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514</v>
      </c>
      <c r="AQ8" s="290" t="s">
        <v>515</v>
      </c>
      <c r="AR8" s="291" t="s">
        <v>516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517</v>
      </c>
      <c r="AL9" s="1207"/>
      <c r="AM9" s="1207"/>
      <c r="AN9" s="1208"/>
      <c r="AO9" s="292">
        <v>3204932</v>
      </c>
      <c r="AP9" s="292">
        <v>64696</v>
      </c>
      <c r="AQ9" s="293">
        <v>61846</v>
      </c>
      <c r="AR9" s="294">
        <v>4.5999999999999996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518</v>
      </c>
      <c r="AL10" s="1207"/>
      <c r="AM10" s="1207"/>
      <c r="AN10" s="1208"/>
      <c r="AO10" s="295">
        <v>478712</v>
      </c>
      <c r="AP10" s="295">
        <v>9664</v>
      </c>
      <c r="AQ10" s="296">
        <v>5819</v>
      </c>
      <c r="AR10" s="297">
        <v>66.099999999999994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519</v>
      </c>
      <c r="AL11" s="1207"/>
      <c r="AM11" s="1207"/>
      <c r="AN11" s="1208"/>
      <c r="AO11" s="295">
        <v>650855</v>
      </c>
      <c r="AP11" s="295">
        <v>13138</v>
      </c>
      <c r="AQ11" s="296">
        <v>5868</v>
      </c>
      <c r="AR11" s="297">
        <v>123.9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520</v>
      </c>
      <c r="AL12" s="1207"/>
      <c r="AM12" s="1207"/>
      <c r="AN12" s="1208"/>
      <c r="AO12" s="295">
        <v>124053</v>
      </c>
      <c r="AP12" s="295">
        <v>2504</v>
      </c>
      <c r="AQ12" s="296">
        <v>1247</v>
      </c>
      <c r="AR12" s="297">
        <v>100.8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521</v>
      </c>
      <c r="AL13" s="1207"/>
      <c r="AM13" s="1207"/>
      <c r="AN13" s="1208"/>
      <c r="AO13" s="295" t="s">
        <v>522</v>
      </c>
      <c r="AP13" s="295" t="s">
        <v>522</v>
      </c>
      <c r="AQ13" s="296">
        <v>0</v>
      </c>
      <c r="AR13" s="297" t="s">
        <v>522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523</v>
      </c>
      <c r="AL14" s="1207"/>
      <c r="AM14" s="1207"/>
      <c r="AN14" s="1208"/>
      <c r="AO14" s="295">
        <v>180067</v>
      </c>
      <c r="AP14" s="295">
        <v>3635</v>
      </c>
      <c r="AQ14" s="296">
        <v>2376</v>
      </c>
      <c r="AR14" s="297">
        <v>53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524</v>
      </c>
      <c r="AL15" s="1207"/>
      <c r="AM15" s="1207"/>
      <c r="AN15" s="1208"/>
      <c r="AO15" s="295">
        <v>88631</v>
      </c>
      <c r="AP15" s="295">
        <v>1789</v>
      </c>
      <c r="AQ15" s="296">
        <v>1663</v>
      </c>
      <c r="AR15" s="297">
        <v>7.6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525</v>
      </c>
      <c r="AL16" s="1210"/>
      <c r="AM16" s="1210"/>
      <c r="AN16" s="1211"/>
      <c r="AO16" s="295">
        <v>-222895</v>
      </c>
      <c r="AP16" s="295">
        <v>-4499</v>
      </c>
      <c r="AQ16" s="296">
        <v>-5271</v>
      </c>
      <c r="AR16" s="297">
        <v>-14.6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4504355</v>
      </c>
      <c r="AP17" s="295">
        <v>90927</v>
      </c>
      <c r="AQ17" s="296">
        <v>73548</v>
      </c>
      <c r="AR17" s="297">
        <v>23.6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527</v>
      </c>
      <c r="AP20" s="303" t="s">
        <v>528</v>
      </c>
      <c r="AQ20" s="304" t="s">
        <v>529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530</v>
      </c>
      <c r="AL21" s="1204"/>
      <c r="AM21" s="1204"/>
      <c r="AN21" s="1205"/>
      <c r="AO21" s="307">
        <v>7.37</v>
      </c>
      <c r="AP21" s="308">
        <v>7.24</v>
      </c>
      <c r="AQ21" s="309">
        <v>0.13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531</v>
      </c>
      <c r="AL22" s="1204"/>
      <c r="AM22" s="1204"/>
      <c r="AN22" s="1205"/>
      <c r="AO22" s="312">
        <v>100.2</v>
      </c>
      <c r="AP22" s="313">
        <v>98.4</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533</v>
      </c>
      <c r="AO27" s="273"/>
      <c r="AP27" s="273"/>
      <c r="AQ27" s="273"/>
      <c r="AR27" s="273"/>
      <c r="AS27" s="273"/>
      <c r="AT27" s="273"/>
    </row>
    <row r="28" spans="1:46" ht="17.25" x14ac:dyDescent="0.15">
      <c r="A28" s="274" t="s">
        <v>534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512</v>
      </c>
      <c r="AP30" s="283"/>
      <c r="AQ30" s="284" t="s">
        <v>513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514</v>
      </c>
      <c r="AQ31" s="290" t="s">
        <v>515</v>
      </c>
      <c r="AR31" s="291" t="s">
        <v>516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536</v>
      </c>
      <c r="AL32" s="1195"/>
      <c r="AM32" s="1195"/>
      <c r="AN32" s="1196"/>
      <c r="AO32" s="322">
        <v>2138842</v>
      </c>
      <c r="AP32" s="322">
        <v>43176</v>
      </c>
      <c r="AQ32" s="323">
        <v>39633</v>
      </c>
      <c r="AR32" s="324">
        <v>8.9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537</v>
      </c>
      <c r="AL33" s="1195"/>
      <c r="AM33" s="1195"/>
      <c r="AN33" s="1196"/>
      <c r="AO33" s="322" t="s">
        <v>522</v>
      </c>
      <c r="AP33" s="322" t="s">
        <v>522</v>
      </c>
      <c r="AQ33" s="323" t="s">
        <v>522</v>
      </c>
      <c r="AR33" s="324" t="s">
        <v>522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538</v>
      </c>
      <c r="AL34" s="1195"/>
      <c r="AM34" s="1195"/>
      <c r="AN34" s="1196"/>
      <c r="AO34" s="322" t="s">
        <v>522</v>
      </c>
      <c r="AP34" s="322" t="s">
        <v>522</v>
      </c>
      <c r="AQ34" s="323">
        <v>58</v>
      </c>
      <c r="AR34" s="324" t="s">
        <v>522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539</v>
      </c>
      <c r="AL35" s="1195"/>
      <c r="AM35" s="1195"/>
      <c r="AN35" s="1196"/>
      <c r="AO35" s="322">
        <v>899230</v>
      </c>
      <c r="AP35" s="322">
        <v>18152</v>
      </c>
      <c r="AQ35" s="323">
        <v>13693</v>
      </c>
      <c r="AR35" s="324">
        <v>32.6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540</v>
      </c>
      <c r="AL36" s="1195"/>
      <c r="AM36" s="1195"/>
      <c r="AN36" s="1196"/>
      <c r="AO36" s="322">
        <v>151210</v>
      </c>
      <c r="AP36" s="322">
        <v>3052</v>
      </c>
      <c r="AQ36" s="323">
        <v>1763</v>
      </c>
      <c r="AR36" s="324">
        <v>73.099999999999994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541</v>
      </c>
      <c r="AL37" s="1195"/>
      <c r="AM37" s="1195"/>
      <c r="AN37" s="1196"/>
      <c r="AO37" s="322">
        <v>46210</v>
      </c>
      <c r="AP37" s="322">
        <v>933</v>
      </c>
      <c r="AQ37" s="323">
        <v>897</v>
      </c>
      <c r="AR37" s="324">
        <v>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542</v>
      </c>
      <c r="AL38" s="1198"/>
      <c r="AM38" s="1198"/>
      <c r="AN38" s="1199"/>
      <c r="AO38" s="325" t="s">
        <v>522</v>
      </c>
      <c r="AP38" s="325" t="s">
        <v>522</v>
      </c>
      <c r="AQ38" s="326">
        <v>1</v>
      </c>
      <c r="AR38" s="314" t="s">
        <v>522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543</v>
      </c>
      <c r="AL39" s="1198"/>
      <c r="AM39" s="1198"/>
      <c r="AN39" s="1199"/>
      <c r="AO39" s="322">
        <v>-380075</v>
      </c>
      <c r="AP39" s="322">
        <v>-7672</v>
      </c>
      <c r="AQ39" s="323">
        <v>-5566</v>
      </c>
      <c r="AR39" s="324">
        <v>37.799999999999997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544</v>
      </c>
      <c r="AL40" s="1195"/>
      <c r="AM40" s="1195"/>
      <c r="AN40" s="1196"/>
      <c r="AO40" s="322">
        <v>-1978543</v>
      </c>
      <c r="AP40" s="322">
        <v>-39940</v>
      </c>
      <c r="AQ40" s="323">
        <v>-36175</v>
      </c>
      <c r="AR40" s="324">
        <v>10.4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876874</v>
      </c>
      <c r="AP41" s="322">
        <v>17701</v>
      </c>
      <c r="AQ41" s="323">
        <v>14303</v>
      </c>
      <c r="AR41" s="324">
        <v>23.8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512</v>
      </c>
      <c r="AN49" s="1189" t="s">
        <v>548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549</v>
      </c>
      <c r="AO50" s="339" t="s">
        <v>550</v>
      </c>
      <c r="AP50" s="340" t="s">
        <v>551</v>
      </c>
      <c r="AQ50" s="341" t="s">
        <v>552</v>
      </c>
      <c r="AR50" s="342" t="s">
        <v>553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554</v>
      </c>
      <c r="AL51" s="335"/>
      <c r="AM51" s="343">
        <v>4079088</v>
      </c>
      <c r="AN51" s="344">
        <v>77660</v>
      </c>
      <c r="AO51" s="345">
        <v>75.900000000000006</v>
      </c>
      <c r="AP51" s="346">
        <v>63956</v>
      </c>
      <c r="AQ51" s="347">
        <v>25.7</v>
      </c>
      <c r="AR51" s="348">
        <v>50.2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555</v>
      </c>
      <c r="AM52" s="351">
        <v>2731945</v>
      </c>
      <c r="AN52" s="352">
        <v>52012</v>
      </c>
      <c r="AO52" s="353">
        <v>113.5</v>
      </c>
      <c r="AP52" s="354">
        <v>29239</v>
      </c>
      <c r="AQ52" s="355">
        <v>8.8000000000000007</v>
      </c>
      <c r="AR52" s="356">
        <v>104.7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556</v>
      </c>
      <c r="AL53" s="335"/>
      <c r="AM53" s="343">
        <v>3194589</v>
      </c>
      <c r="AN53" s="344">
        <v>61544</v>
      </c>
      <c r="AO53" s="345">
        <v>-20.8</v>
      </c>
      <c r="AP53" s="346">
        <v>66255</v>
      </c>
      <c r="AQ53" s="347">
        <v>3.6</v>
      </c>
      <c r="AR53" s="348">
        <v>-24.4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555</v>
      </c>
      <c r="AM54" s="351">
        <v>1853879</v>
      </c>
      <c r="AN54" s="352">
        <v>35715</v>
      </c>
      <c r="AO54" s="353">
        <v>-31.3</v>
      </c>
      <c r="AP54" s="354">
        <v>31822</v>
      </c>
      <c r="AQ54" s="355">
        <v>8.8000000000000007</v>
      </c>
      <c r="AR54" s="356">
        <v>-40.1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557</v>
      </c>
      <c r="AL55" s="335"/>
      <c r="AM55" s="343">
        <v>3793544</v>
      </c>
      <c r="AN55" s="344">
        <v>74065</v>
      </c>
      <c r="AO55" s="345">
        <v>20.3</v>
      </c>
      <c r="AP55" s="346">
        <v>54227</v>
      </c>
      <c r="AQ55" s="347">
        <v>-18.2</v>
      </c>
      <c r="AR55" s="348">
        <v>38.5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555</v>
      </c>
      <c r="AM56" s="351">
        <v>2604967</v>
      </c>
      <c r="AN56" s="352">
        <v>50859</v>
      </c>
      <c r="AO56" s="353">
        <v>42.4</v>
      </c>
      <c r="AP56" s="354">
        <v>29694</v>
      </c>
      <c r="AQ56" s="355">
        <v>-6.7</v>
      </c>
      <c r="AR56" s="356">
        <v>49.1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558</v>
      </c>
      <c r="AL57" s="335"/>
      <c r="AM57" s="343">
        <v>3718934</v>
      </c>
      <c r="AN57" s="344">
        <v>73868</v>
      </c>
      <c r="AO57" s="345">
        <v>-0.3</v>
      </c>
      <c r="AP57" s="346">
        <v>57295</v>
      </c>
      <c r="AQ57" s="347">
        <v>5.7</v>
      </c>
      <c r="AR57" s="348">
        <v>-6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555</v>
      </c>
      <c r="AM58" s="351">
        <v>2223959</v>
      </c>
      <c r="AN58" s="352">
        <v>44173</v>
      </c>
      <c r="AO58" s="353">
        <v>-13.1</v>
      </c>
      <c r="AP58" s="354">
        <v>32771</v>
      </c>
      <c r="AQ58" s="355">
        <v>10.4</v>
      </c>
      <c r="AR58" s="356">
        <v>-23.5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559</v>
      </c>
      <c r="AL59" s="335"/>
      <c r="AM59" s="343">
        <v>5698398</v>
      </c>
      <c r="AN59" s="344">
        <v>115031</v>
      </c>
      <c r="AO59" s="345">
        <v>55.7</v>
      </c>
      <c r="AP59" s="346">
        <v>54110</v>
      </c>
      <c r="AQ59" s="347">
        <v>-5.6</v>
      </c>
      <c r="AR59" s="348">
        <v>61.3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555</v>
      </c>
      <c r="AM60" s="351">
        <v>2496427</v>
      </c>
      <c r="AN60" s="352">
        <v>50394</v>
      </c>
      <c r="AO60" s="353">
        <v>14.1</v>
      </c>
      <c r="AP60" s="354">
        <v>30620</v>
      </c>
      <c r="AQ60" s="355">
        <v>-6.6</v>
      </c>
      <c r="AR60" s="356">
        <v>20.7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560</v>
      </c>
      <c r="AL61" s="357"/>
      <c r="AM61" s="358">
        <v>4096911</v>
      </c>
      <c r="AN61" s="359">
        <v>80434</v>
      </c>
      <c r="AO61" s="360">
        <v>26.2</v>
      </c>
      <c r="AP61" s="361">
        <v>59169</v>
      </c>
      <c r="AQ61" s="362">
        <v>2.2000000000000002</v>
      </c>
      <c r="AR61" s="348">
        <v>24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555</v>
      </c>
      <c r="AM62" s="351">
        <v>2382235</v>
      </c>
      <c r="AN62" s="352">
        <v>46631</v>
      </c>
      <c r="AO62" s="353">
        <v>25.1</v>
      </c>
      <c r="AP62" s="354">
        <v>30829</v>
      </c>
      <c r="AQ62" s="355">
        <v>2.9</v>
      </c>
      <c r="AR62" s="356">
        <v>22.2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3v259LGg3PMsAKHC94ga6OsDNWBBmphKbEFbMxRXU2csKPhLctJv2FPqerSnRZpuYHGUi2P2ZF8AgLavY1lA==" saltValue="XDiOGVEQCQs0llUEHsLF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U132"/>
  <sheetViews>
    <sheetView showGridLines="0" topLeftCell="AB78" zoomScaleNormal="100" zoomScaleSheetLayoutView="55" workbookViewId="0">
      <selection activeCell="DQ87" sqref="DQ87:DU87"/>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omHsiR+/km33Qs5ls4M2nBObBxMBbVMeaUDGx9U8wH1CHHXOyrQ4UwLN0pedbxZorSdfcUaCk4He/MdvybxFg==" saltValue="O/uzEaI73ZYhIQrXlnI1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L132"/>
  <sheetViews>
    <sheetView showGridLines="0" topLeftCell="AQ73" zoomScale="90" zoomScaleNormal="90" zoomScaleSheetLayoutView="55" workbookViewId="0">
      <selection activeCell="DQ87" sqref="DQ87:DU87"/>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u/h4xnAZiRx5Sn38CKE0EoH08zOpnXSPpQIWpyLbv9EiHaPfrKHdN/ZqGUzrNcOBpSzMpe2gIMBC3jiiwEqIw==" saltValue="o/VF1lG3TiGh/RtN4n8y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92D050"/>
    <pageSetUpPr fitToPage="1"/>
  </sheetPr>
  <dimension ref="B1:J53"/>
  <sheetViews>
    <sheetView showGridLines="0" topLeftCell="D25" zoomScale="80" zoomScaleNormal="80" zoomScaleSheetLayoutView="100" workbookViewId="0">
      <selection activeCell="DQ87" sqref="DQ87:DU8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12" t="s">
        <v>3</v>
      </c>
      <c r="D47" s="1212"/>
      <c r="E47" s="1213"/>
      <c r="F47" s="11">
        <v>11.73</v>
      </c>
      <c r="G47" s="12">
        <v>11.99</v>
      </c>
      <c r="H47" s="12">
        <v>12.58</v>
      </c>
      <c r="I47" s="12">
        <v>7.83</v>
      </c>
      <c r="J47" s="13">
        <v>6.54</v>
      </c>
    </row>
    <row r="48" spans="2:10" ht="57.75" customHeight="1" x14ac:dyDescent="0.15">
      <c r="B48" s="14"/>
      <c r="C48" s="1214" t="s">
        <v>4</v>
      </c>
      <c r="D48" s="1214"/>
      <c r="E48" s="1215"/>
      <c r="F48" s="15">
        <v>2.8</v>
      </c>
      <c r="G48" s="16">
        <v>2.89</v>
      </c>
      <c r="H48" s="16">
        <v>3.55</v>
      </c>
      <c r="I48" s="16">
        <v>2.5</v>
      </c>
      <c r="J48" s="17">
        <v>4.95</v>
      </c>
    </row>
    <row r="49" spans="2:10" ht="57.75" customHeight="1" thickBot="1" x14ac:dyDescent="0.2">
      <c r="B49" s="18"/>
      <c r="C49" s="1216" t="s">
        <v>5</v>
      </c>
      <c r="D49" s="1216"/>
      <c r="E49" s="1217"/>
      <c r="F49" s="19" t="s">
        <v>569</v>
      </c>
      <c r="G49" s="20" t="s">
        <v>570</v>
      </c>
      <c r="H49" s="20">
        <v>0.16</v>
      </c>
      <c r="I49" s="20" t="s">
        <v>571</v>
      </c>
      <c r="J49" s="21">
        <v>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Z811Afl2dxbUlrQOyHd1nyc6iDIguOsedvdL/QJh8aFRqYmP6I1G591a+n4lFo8qh2N9ftbGPTBeLmaRdYEBw==" saltValue="SsXq8VRLJnVe1hEF7zsC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J16086</cp:lastModifiedBy>
  <cp:lastPrinted>2019-03-11T09:40:37Z</cp:lastPrinted>
  <dcterms:created xsi:type="dcterms:W3CDTF">2019-02-14T04:14:14Z</dcterms:created>
  <dcterms:modified xsi:type="dcterms:W3CDTF">2019-10-29T07:12:46Z</dcterms:modified>
  <cp:category/>
</cp:coreProperties>
</file>